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KCE\Veterinární univerzita Brno\Robotické kruhová dojírna\NABÍDKA\TECHNOLOGIE\"/>
    </mc:Choice>
  </mc:AlternateContent>
  <xr:revisionPtr revIDLastSave="0" documentId="13_ncr:1_{B08F6C64-102C-4ACA-8FE0-4E7BEB1517A5}" xr6:coauthVersionLast="47" xr6:coauthVersionMax="47" xr10:uidLastSave="{00000000-0000-0000-0000-000000000000}"/>
  <bookViews>
    <workbookView xWindow="-120" yWindow="-120" windowWidth="29040" windowHeight="17520" xr2:uid="{D9178738-D202-40EA-A160-7043AD1E2DFD}"/>
  </bookViews>
  <sheets>
    <sheet name="krycí list" sheetId="3" r:id="rId1"/>
    <sheet name="SO-02 ČEKÁRNA" sheetId="2" r:id="rId2"/>
    <sheet name="SO-02 CHLAZENÍ" sheetId="4" r:id="rId3"/>
    <sheet name="SO-02 ČMS" sheetId="5" r:id="rId4"/>
    <sheet name="SO-02 DOJENÍ" sheetId="6" r:id="rId5"/>
  </sheets>
  <externalReferences>
    <externalReference r:id="rId6"/>
  </externalReferences>
  <definedNames>
    <definedName name="A" localSheetId="0">#REF!</definedName>
    <definedName name="A" localSheetId="4">#REF!</definedName>
    <definedName name="A">#REF!</definedName>
    <definedName name="abc" localSheetId="4">#REF!</definedName>
    <definedName name="abc">#REF!</definedName>
    <definedName name="B" localSheetId="4">#REF!</definedName>
    <definedName name="B">#REF!</definedName>
    <definedName name="Excel_BuiltIn__FilterDatabase_2" localSheetId="4">#REF!</definedName>
    <definedName name="Excel_BuiltIn__FilterDatabase_2">#REF!</definedName>
    <definedName name="Komfort_Simubox" localSheetId="4">#REF!</definedName>
    <definedName name="Komfort_Simubox">#REF!</definedName>
    <definedName name="_xlnm.Print_Area" localSheetId="0">'krycí list'!$A$1:$G$31</definedName>
    <definedName name="_xlnm.Print_Area" localSheetId="1">'SO-02 ČEKÁRNA'!$A$1:$G$115</definedName>
    <definedName name="_xlnm.Print_Area" localSheetId="3">'SO-02 ČMS'!$A$1:$G$23</definedName>
    <definedName name="_xlnm.Print_Area" localSheetId="4">'SO-02 DOJENÍ'!$A$1:$G$33</definedName>
    <definedName name="_xlnm.Print_Area" localSheetId="2">'SO-02 CHLAZENÍ'!$A$1:$G$15</definedName>
    <definedName name="povrch" localSheetId="0">[1]Selekce!#REF!</definedName>
    <definedName name="povrch">[1]Selekce!#REF!</definedName>
    <definedName name="POVRCH_2" localSheetId="0">#REF!</definedName>
    <definedName name="POVRCH_2" localSheetId="4">#REF!</definedName>
    <definedName name="POVRCH_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31" i="3" l="1"/>
  <c r="G29" i="3"/>
  <c r="G28" i="3"/>
  <c r="G27" i="3"/>
  <c r="G26" i="3"/>
  <c r="G18" i="6"/>
  <c r="G31" i="6"/>
  <c r="G27" i="6"/>
  <c r="G28" i="6" s="1"/>
  <c r="G22" i="6"/>
  <c r="G23" i="6" s="1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11" i="3"/>
  <c r="G30" i="6" l="1"/>
  <c r="G33" i="6" s="1"/>
  <c r="G22" i="3"/>
  <c r="G8" i="5" l="1"/>
  <c r="G9" i="5"/>
  <c r="G10" i="5"/>
  <c r="G11" i="5"/>
  <c r="G12" i="5"/>
  <c r="G13" i="5"/>
  <c r="G14" i="5"/>
  <c r="G15" i="5"/>
  <c r="G17" i="5"/>
  <c r="G16" i="5"/>
  <c r="G7" i="5"/>
  <c r="G6" i="5"/>
  <c r="G5" i="5"/>
  <c r="G18" i="5" l="1"/>
  <c r="G21" i="5" s="1"/>
  <c r="G21" i="3" s="1"/>
  <c r="G20" i="5" l="1"/>
  <c r="G23" i="5" l="1"/>
  <c r="G23" i="3" s="1"/>
  <c r="G20" i="3"/>
  <c r="G16" i="3"/>
  <c r="G9" i="4" l="1"/>
  <c r="G8" i="4"/>
  <c r="G7" i="4"/>
  <c r="G6" i="4"/>
  <c r="G5" i="4"/>
  <c r="G10" i="4" l="1"/>
  <c r="G44" i="2"/>
  <c r="G43" i="2"/>
  <c r="G45" i="2"/>
  <c r="G46" i="2"/>
  <c r="G38" i="2"/>
  <c r="G12" i="4" l="1"/>
  <c r="G14" i="3" s="1"/>
  <c r="G13" i="4"/>
  <c r="G15" i="3" s="1"/>
  <c r="G37" i="2"/>
  <c r="G15" i="4" l="1"/>
  <c r="G17" i="3" s="1"/>
  <c r="G32" i="2"/>
  <c r="G33" i="2"/>
  <c r="G34" i="2"/>
  <c r="G35" i="2"/>
  <c r="G36" i="2"/>
  <c r="G24" i="2" l="1"/>
  <c r="G25" i="2"/>
  <c r="G69" i="2" l="1"/>
  <c r="G70" i="2" s="1"/>
  <c r="G84" i="2" l="1"/>
  <c r="G108" i="2" l="1"/>
  <c r="G10" i="3"/>
  <c r="G102" i="2"/>
  <c r="G91" i="2"/>
  <c r="G101" i="2"/>
  <c r="G96" i="2"/>
  <c r="G97" i="2" s="1"/>
  <c r="G92" i="2"/>
  <c r="G93" i="2" l="1"/>
  <c r="G103" i="2"/>
  <c r="G107" i="2"/>
  <c r="G109" i="2" s="1"/>
  <c r="G86" i="2" l="1"/>
  <c r="G85" i="2"/>
  <c r="G83" i="2"/>
  <c r="G82" i="2"/>
  <c r="G87" i="2" l="1"/>
  <c r="G64" i="2"/>
  <c r="G65" i="2" s="1"/>
  <c r="G16" i="2"/>
  <c r="G10" i="2"/>
  <c r="G17" i="2"/>
  <c r="G11" i="2"/>
  <c r="G5" i="2"/>
  <c r="G6" i="2" s="1"/>
  <c r="G18" i="2" l="1"/>
  <c r="G12" i="2"/>
  <c r="G41" i="2" l="1"/>
  <c r="G40" i="2" l="1"/>
  <c r="G42" i="2"/>
  <c r="G47" i="2"/>
  <c r="G39" i="2"/>
  <c r="G31" i="2"/>
  <c r="G48" i="2" l="1"/>
  <c r="G23" i="2"/>
  <c r="G52" i="2"/>
  <c r="G58" i="2"/>
  <c r="G55" i="2"/>
  <c r="G9" i="3" l="1"/>
  <c r="G54" i="2"/>
  <c r="G56" i="2"/>
  <c r="G59" i="2"/>
  <c r="G53" i="2"/>
  <c r="G22" i="2"/>
  <c r="G57" i="2" l="1"/>
  <c r="G60" i="2" l="1"/>
  <c r="G26" i="2"/>
  <c r="G27" i="2" l="1"/>
  <c r="G111" i="2" s="1"/>
  <c r="G7" i="3" l="1"/>
  <c r="G112" i="2"/>
  <c r="G115" i="2" l="1"/>
  <c r="G8" i="3" l="1"/>
</calcChain>
</file>

<file path=xl/sharedStrings.xml><?xml version="1.0" encoding="utf-8"?>
<sst xmlns="http://schemas.openxmlformats.org/spreadsheetml/2006/main" count="396" uniqueCount="149">
  <si>
    <t>Investor:</t>
  </si>
  <si>
    <t>Materiál</t>
  </si>
  <si>
    <t>Označení</t>
  </si>
  <si>
    <t>Počet jednotek</t>
  </si>
  <si>
    <t>Jed.</t>
  </si>
  <si>
    <t>Cena CZK</t>
  </si>
  <si>
    <t>Cena celkem CZK</t>
  </si>
  <si>
    <t>ks</t>
  </si>
  <si>
    <t>m</t>
  </si>
  <si>
    <t>dodávka:</t>
  </si>
  <si>
    <t>montáž:</t>
  </si>
  <si>
    <t>Brány pro skot vč. závěsů</t>
  </si>
  <si>
    <t>Sloupky do betonu</t>
  </si>
  <si>
    <t>Dodávka celkem:</t>
  </si>
  <si>
    <t>Montáž celkem:</t>
  </si>
  <si>
    <t>Cena celkem za technologii:</t>
  </si>
  <si>
    <t xml:space="preserve">Dodávka:  </t>
  </si>
  <si>
    <t>Montáž:</t>
  </si>
  <si>
    <t>Celkem:</t>
  </si>
  <si>
    <t>Doprava:</t>
  </si>
  <si>
    <t>Pevné hrazení</t>
  </si>
  <si>
    <t>Přiháněč krav na čekárně</t>
  </si>
  <si>
    <t>kpl</t>
  </si>
  <si>
    <t>Přejezdové rošty</t>
  </si>
  <si>
    <t>Manipulační technika</t>
  </si>
  <si>
    <t>Matrace na rošty</t>
  </si>
  <si>
    <t>Kotvící hřeby</t>
  </si>
  <si>
    <t>Napájecí žlaby</t>
  </si>
  <si>
    <t>Boční plachty</t>
  </si>
  <si>
    <t>P1 boční plachta</t>
  </si>
  <si>
    <t>Délka:</t>
  </si>
  <si>
    <t>Výška:</t>
  </si>
  <si>
    <t>Větrné opěry:</t>
  </si>
  <si>
    <t>_vnitřní</t>
  </si>
  <si>
    <t>jäckel</t>
  </si>
  <si>
    <t>_vnější</t>
  </si>
  <si>
    <t>Zakrytí pohonu:</t>
  </si>
  <si>
    <t>Plachta barevná/zelená</t>
  </si>
  <si>
    <t>Barva plachty:</t>
  </si>
  <si>
    <t>Bílá/průsvitná.</t>
  </si>
  <si>
    <t>Elektrický pohon k rolovací stěně</t>
  </si>
  <si>
    <t>montážní plošina</t>
  </si>
  <si>
    <t>Osvětlení</t>
  </si>
  <si>
    <t>zajišťuje stavba</t>
  </si>
  <si>
    <t>Doprava roštů:</t>
  </si>
  <si>
    <t>Hřebenová větrací šterbina na dojírně</t>
  </si>
  <si>
    <t>řídící jednotka, čidlo vítr a čidlo déšť</t>
  </si>
  <si>
    <t>Schody do dojírny</t>
  </si>
  <si>
    <t>Matrace na nástupu dojírny</t>
  </si>
  <si>
    <t xml:space="preserve">ks </t>
  </si>
  <si>
    <t>m2</t>
  </si>
  <si>
    <t>Rošty jsou určeny pro skot, jedná se o tzv. přejezdový rošt umožňující osové zatížení pro přejezd obslužným strojem. Vyznačuje se nízkou stavební výškou a optimální šířkou k našlápnutí. Hrany roštů jsou odolné proti vylomení. Je vyroben ze  speciální betonové hmoty. Výška 150 mm, šířka 360 mm, nálap 145 mm, štěrbina 35 mm.</t>
  </si>
  <si>
    <t>Tento typ matrace se používá do stájí zaroštovaných betonovými rošty.Spodní strana matrací je opatřena výstupky o výšce 5mm. Matrace se kotví speciálními hřeby z pryže. Štěrbiny v matracích jsou přesně vyřezány síla matrace 24 mm, štěrbina od 24 mm, nášlap od 80 mm.</t>
  </si>
  <si>
    <t>Přiháněč se shrnováním kejdy šířky = 11,2m délky=13,0m na rošty.Elektrický sklopný přihaněč krav v čekárně  se  shrnování kejdy má tyto hlavní části a funkce: brána s elektropohonem, dráha s řetězem, řídicí systém, autostop, zvuková signalizace, automatika, vše z pozinkované oceli.</t>
  </si>
  <si>
    <t>18,2m</t>
  </si>
  <si>
    <t>2,5m</t>
  </si>
  <si>
    <t>elektrická - otevíraná odspodu</t>
  </si>
  <si>
    <t>Krajový ochranný ukončovací kryt plachtový - do výšky 2,5m</t>
  </si>
  <si>
    <t>Rozvaděč ovl. BP - 4 syst.</t>
  </si>
  <si>
    <t>dodávka a montáž:</t>
  </si>
  <si>
    <t>Schody do dojírny 800</t>
  </si>
  <si>
    <t>Oblouková konstrukce světlíku bude vyrobena z hliníkových uzavřených profilů bez přerušeného tepelného mostu v přírodním provedení. Pro zasklení budou použity polykarbonátové desky tl. 16 mm – opál se součinitelem prostupu tepla Ug = 1,8 W/m2K. Polykarbonát bude k obloukové konstrukci přichycen pomocí hliníkových přítlačných lišt vč. gumového těsnění a zasklívacích, lemovacích profilů v přírodním provedení. 
Součástí světlíku je zateplená obruba, která je vyrobena z pozinkovaného plechu, výška obruby 350 mm, tl. 100 mm, včetně napojení na střešní panel. Ve světlíku budou osazeny obloukové ventilační křídla o rozměru 2,0 x 1,7 m včetně el. sevomotoru (230 V, zdvih 500 mm).                                                                                                   Rozměr světlíku: š=2,0 x d=10,0 m. Dodávka a montáž v ceně.</t>
  </si>
  <si>
    <t>Napájecí žlab výhřívaný 230 V, d/š/v = 2112/600/990 mm, objem 130 l, příkon žlabu 240 W, příkon noha žlabu 16 W, dvouplášťový s tepelnou izolací, vnitřní žlab a noha žlabu z nerezové oceli, ostatní konstrukce žárově zinkovaná.</t>
  </si>
  <si>
    <t>Rozměrově přesná matrace na plochy, které se skládají z jedné nebo více pravoúhlých ploch.Matrace se k podlaze kotví speciálními hmoždinkami pr. 10 mm s ocelovými hřeby. Matrace obsahuje na povrchu vrstvu abrazivního materiálu, díky které se zvířatům přirozeně obrušují paznehty jako v přírodě.</t>
  </si>
  <si>
    <t>Hmoždinka hřebová 10x80 hřeb+podl. N</t>
  </si>
  <si>
    <t>Fixační klec</t>
  </si>
  <si>
    <t>silnostěnný sloupek je určen pro instalaci hrazení do stájí, je vyroben z trubky pr.102x6,3 mm, výška 1800 mm, s nerezovým návlekem 400 mm a je celý žárově zinkován</t>
  </si>
  <si>
    <t>sloupek je určen pro instalaci hrazení do stájí na betonové rošty, je vyroben z trubky pr.76,1x3,65 mm, výška 2200 mm, povrchová úprava-žárové zinkování, deska 500x200, plastové víčko</t>
  </si>
  <si>
    <t>sloupek je určen pro instalaci hrazení do stájí na betonové rošty, je vyroben z trubky pr.76,1x3,65 mm, výška 2200 mm, povrchová úprava - žárové zinkování, deska 320x200, plastové víčko</t>
  </si>
  <si>
    <t xml:space="preserve">Kompletní T kotva M14 200/255 pro kotvení sloupků na rošty.
</t>
  </si>
  <si>
    <t>Kotvící platle pod sloupek 80/200</t>
  </si>
  <si>
    <t>Zaříznutelná branka pro dojnice 1,6-1,9 m. Výška oblouku 1000mm. Oblouk 5/4“. Průměr 43, výplň plochoovál. Žárově zinkováno.</t>
  </si>
  <si>
    <t>Zaříznutelná branka pro dojnice 1-1,3 m. Výška oblouku 1000mm. Oblouk 5/4“. Průměr 43, výplň plochoovál. Žárově zinkováno.</t>
  </si>
  <si>
    <t>Zaříznutelná branka pro dojnice 1,9-2,2 m. Výška oblouku 1000mm. Oblouk 5/4“. Průměr 43, výplň plochoovál. Žárově zinkováno.</t>
  </si>
  <si>
    <t>Zaříznutelná branka pro dojnice 2,2-2,5 m. Výška oblouku 1000mm. Oblouk 5/4“. Průměr 43, výplň plochoovál. Žárově zinkováno.</t>
  </si>
  <si>
    <t>Zaříznutelná branka pro dojnice 2,8-3,1 m. Výška oblouku 1000mm. Oblouk 5/4“. Průměr 43, výplň plochoovál. Žárově zinkováno.</t>
  </si>
  <si>
    <t>Zaříznutelná branka pro dojnice 3,1-3,4 m. Výška oblouku 1000mm. Oblouk 5/4“. Průměr 43, výplň plochoovál. Žárově zinkováno.</t>
  </si>
  <si>
    <t xml:space="preserve">Padací branka s plastovými pouzdry. 
Možnost montáže na sloupky průměru 76mm a 102mm nebo na stěnu. </t>
  </si>
  <si>
    <t xml:space="preserve">Přídavná příčka pro zaříznutelné branky s 5/4" obloukem. Montuj se, pokud mezi sloupkem a zadní svislou příčkou vznikne mezera 18-35 cm, je nutné doplnit branku svislou příčkou.
</t>
  </si>
  <si>
    <t>Montážní balíček pro montáž padací branky na sloupek pr.76 mm.</t>
  </si>
  <si>
    <t>soubor dílů pro zavěšení branky průměr 42 na sloupek 76. žárově zinkováno</t>
  </si>
  <si>
    <t>zajištění branky na sloupek 76, tl. 5 mm. žárově zinkováno</t>
  </si>
  <si>
    <t>zajištění branky na sloupek 76 dlouhé, tl. 5 mm. žárově zinkováno</t>
  </si>
  <si>
    <t>Kroužek zajišťovací na trubku 76mm. žárově zinkováno</t>
  </si>
  <si>
    <t>zajištění branky na stěnu svislé, tl. 5 mm. žárově zinkováno</t>
  </si>
  <si>
    <t>Kotva chemická M10</t>
  </si>
  <si>
    <t>čep branky pr 18mm. žárově zinkováno</t>
  </si>
  <si>
    <t>Spojovací a kotevní materiál</t>
  </si>
  <si>
    <t>Trubka 2" P závitová svařovaná</t>
  </si>
  <si>
    <t>Trubka 5/4" P závitová svařovaná</t>
  </si>
  <si>
    <t>Spona tvaru T 76/60 žárově zinkováno</t>
  </si>
  <si>
    <t>Spona tvaru T 76/42 žárově zinkováno</t>
  </si>
  <si>
    <t>Spona tvaru X 76/60 žárově zinkováno</t>
  </si>
  <si>
    <t>Spona tvaru X 76/42 žárově zinkováno</t>
  </si>
  <si>
    <t>Barva Zn spray</t>
  </si>
  <si>
    <t>není součástí</t>
  </si>
  <si>
    <t>Chlazení mléka</t>
  </si>
  <si>
    <r>
      <rPr>
        <b/>
        <sz val="9"/>
        <rFont val="Calibri"/>
        <family val="2"/>
        <charset val="238"/>
        <scheme val="minor"/>
      </rPr>
      <t xml:space="preserve">Předchlazení </t>
    </r>
    <r>
      <rPr>
        <sz val="9"/>
        <rFont val="Calibri"/>
        <family val="2"/>
        <charset val="238"/>
        <scheme val="minor"/>
      </rPr>
      <t>- systém pro dvoustupňový předchladič (1 systém): deskový dvoustup. předchladič (1ks),</t>
    </r>
    <r>
      <rPr>
        <b/>
        <sz val="9"/>
        <rFont val="Calibri"/>
        <family val="2"/>
        <charset val="238"/>
        <scheme val="minor"/>
      </rPr>
      <t xml:space="preserve"> Výrobník ledové vody</t>
    </r>
    <r>
      <rPr>
        <sz val="9"/>
        <rFont val="Calibri"/>
        <family val="2"/>
        <charset val="238"/>
        <scheme val="minor"/>
      </rPr>
      <t xml:space="preserve"> - 2x chladící jednotky</t>
    </r>
  </si>
  <si>
    <r>
      <t xml:space="preserve">Systém vytlačování mléka stlačeným vzduchem </t>
    </r>
    <r>
      <rPr>
        <sz val="9"/>
        <rFont val="Calibri"/>
        <family val="2"/>
        <charset val="238"/>
        <scheme val="minor"/>
      </rPr>
      <t xml:space="preserve">(sušička vzduchu, filtry BEZ kompresoru) </t>
    </r>
  </si>
  <si>
    <r>
      <t>Vertikální chladící silo 30000l -</t>
    </r>
    <r>
      <rPr>
        <sz val="9"/>
        <rFont val="Calibri"/>
        <family val="2"/>
        <charset val="238"/>
        <scheme val="minor"/>
      </rPr>
      <t>průměr vnější: 2995mm, výška: 5965mm</t>
    </r>
  </si>
  <si>
    <r>
      <t xml:space="preserve">Rekuperace </t>
    </r>
    <r>
      <rPr>
        <sz val="9"/>
        <rFont val="Calibri"/>
        <family val="2"/>
        <charset val="238"/>
        <scheme val="minor"/>
      </rPr>
      <t xml:space="preserve">tepla z chladiva s ochranou vodního okruhu před kontaminací. </t>
    </r>
    <r>
      <rPr>
        <b/>
        <sz val="9"/>
        <rFont val="Calibri"/>
        <family val="2"/>
        <charset val="238"/>
        <scheme val="minor"/>
      </rPr>
      <t>Akumulační nádrž s celkovou kapacitou 2500l.</t>
    </r>
  </si>
  <si>
    <r>
      <t>Zásobník teplé vody s celkovou kapacitou 600l</t>
    </r>
    <r>
      <rPr>
        <sz val="9"/>
        <rFont val="Calibri"/>
        <family val="2"/>
        <charset val="238"/>
        <scheme val="minor"/>
      </rPr>
      <t xml:space="preserve"> včetně pojistné sestavy</t>
    </r>
  </si>
  <si>
    <t>Fixační klec pro skot pro provádění základních veterinárních úkonů a naošetřování paznehtů. Pro skot do hmotnosti 800 kg . Klec je včetně koše. Konstrukce zinkovaná. Délka 2000 mm , šířka 1100 mm, výška 1900mm, hmotnost 340 kg.</t>
  </si>
  <si>
    <t>01 VYBAVENÍ ČERPACÍ JÍMKY U DOJÍRNY</t>
  </si>
  <si>
    <r>
      <rPr>
        <b/>
        <sz val="9"/>
        <rFont val="Calibri"/>
        <family val="2"/>
        <charset val="238"/>
        <scheme val="minor"/>
      </rPr>
      <t>Ponorné čerpadlo 19 kW</t>
    </r>
    <r>
      <rPr>
        <sz val="9"/>
        <rFont val="Calibri"/>
        <family val="2"/>
        <charset val="238"/>
        <scheme val="minor"/>
      </rPr>
      <t xml:space="preserve"> - ponorné čerpadlo s elektromotorem 19 kW, max průtor 85 l/s, max výtlačná výška 27 m, průměr výstupního potrubí DN 100,  indikace průsaku, rozběh Y/D</t>
    </r>
  </si>
  <si>
    <r>
      <rPr>
        <b/>
        <sz val="9"/>
        <rFont val="Calibri"/>
        <family val="2"/>
        <charset val="238"/>
        <scheme val="minor"/>
      </rPr>
      <t>Koleno samoup.100/5 m-NEREZ vedení čerpadla</t>
    </r>
    <r>
      <rPr>
        <sz val="9"/>
        <rFont val="Calibri"/>
        <family val="2"/>
        <charset val="238"/>
        <scheme val="minor"/>
      </rPr>
      <t xml:space="preserve"> - koleno se samoupínacím vedením pro čerpadlo s přírubou DN100 umožňující jednoduchou manipulaci s čerpadlem - délka 5 m</t>
    </r>
  </si>
  <si>
    <r>
      <rPr>
        <b/>
        <sz val="9"/>
        <rFont val="Calibri"/>
        <family val="2"/>
        <charset val="238"/>
        <scheme val="minor"/>
      </rPr>
      <t>Jeřábek pro čerpadlo s navijákem</t>
    </r>
    <r>
      <rPr>
        <sz val="9"/>
        <rFont val="Calibri"/>
        <family val="2"/>
        <charset val="238"/>
        <scheme val="minor"/>
      </rPr>
      <t xml:space="preserve"> - otočný naviják pro manipulaci (spouštění a vytahování ) s čerpadlem v jímce. Žárově zinkované provedení, otočný sloup a naviják  NEREZ, rameno 1000 mm</t>
    </r>
  </si>
  <si>
    <r>
      <rPr>
        <b/>
        <sz val="9"/>
        <rFont val="Calibri"/>
        <family val="2"/>
        <charset val="238"/>
        <scheme val="minor"/>
      </rPr>
      <t>Trojcestný ventil s pevnou míchací tryskou NEREZ</t>
    </r>
    <r>
      <rPr>
        <sz val="9"/>
        <rFont val="Calibri"/>
        <family val="2"/>
        <charset val="238"/>
        <scheme val="minor"/>
      </rPr>
      <t xml:space="preserve"> -  ovládací pákou je možné přepínat ventil DN 100, do míchacího režimu, kdy  tryskou DN100 NEREZ proudí kejda zpět do jímky   </t>
    </r>
  </si>
  <si>
    <r>
      <rPr>
        <b/>
        <sz val="9"/>
        <rFont val="Calibri"/>
        <family val="2"/>
        <charset val="238"/>
        <scheme val="minor"/>
      </rPr>
      <t>Potrubí od samoup. kolena ø108/3000</t>
    </r>
    <r>
      <rPr>
        <sz val="9"/>
        <rFont val="Calibri"/>
        <family val="2"/>
        <charset val="238"/>
        <scheme val="minor"/>
      </rPr>
      <t xml:space="preserve"> - nerezové potrubí pr. 108 mm tl. 2 mm, 1x příruba DN 100, délka 3000 mm </t>
    </r>
  </si>
  <si>
    <r>
      <rPr>
        <b/>
        <sz val="9"/>
        <rFont val="Calibri"/>
        <family val="2"/>
        <charset val="238"/>
        <scheme val="minor"/>
      </rPr>
      <t>Nerezové propojovací potrubí</t>
    </r>
    <r>
      <rPr>
        <sz val="9"/>
        <rFont val="Calibri"/>
        <family val="2"/>
        <charset val="238"/>
        <scheme val="minor"/>
      </rPr>
      <t xml:space="preserve"> -  1x redukce DN100/150 NEREZ,  1x koleno DN150 NEREZ, 1x přiruba DN150 NEREZ</t>
    </r>
  </si>
  <si>
    <r>
      <rPr>
        <b/>
        <sz val="9"/>
        <rFont val="Calibri"/>
        <family val="2"/>
        <charset val="238"/>
        <scheme val="minor"/>
      </rPr>
      <t>Ultrazvukové čidlo</t>
    </r>
    <r>
      <rPr>
        <sz val="9"/>
        <rFont val="Calibri"/>
        <family val="2"/>
        <charset val="238"/>
        <scheme val="minor"/>
      </rPr>
      <t xml:space="preserve"> - ultrazvukové čidlo s dosahem 10 m, včetně vyhodnocovací jednotky</t>
    </r>
  </si>
  <si>
    <r>
      <rPr>
        <b/>
        <sz val="9"/>
        <rFont val="Calibri"/>
        <family val="2"/>
        <charset val="238"/>
        <scheme val="minor"/>
      </rPr>
      <t>Držák čidla</t>
    </r>
    <r>
      <rPr>
        <sz val="9"/>
        <rFont val="Calibri"/>
        <family val="2"/>
        <charset val="238"/>
        <scheme val="minor"/>
      </rPr>
      <t xml:space="preserve"> - držák pro ultrazvukové čidlo 1000 x 600 mm nerezový, včetně 3 ks ocelových kotev 15/10 G</t>
    </r>
  </si>
  <si>
    <r>
      <rPr>
        <b/>
        <sz val="9"/>
        <rFont val="Calibri"/>
        <family val="2"/>
        <charset val="238"/>
        <scheme val="minor"/>
      </rPr>
      <t>Elektrorozvaděč pro čerpadlo</t>
    </r>
    <r>
      <rPr>
        <sz val="9"/>
        <rFont val="Calibri"/>
        <family val="2"/>
        <charset val="238"/>
        <scheme val="minor"/>
      </rPr>
      <t xml:space="preserve"> -  ruční a automatický provoz, zpracování signálu ultrazvukového čidla, signalizace poruchy kontrolkou, blokace maximální hladinou v následné jímce</t>
    </r>
  </si>
  <si>
    <r>
      <rPr>
        <b/>
        <sz val="9"/>
        <rFont val="Calibri"/>
        <family val="2"/>
        <charset val="238"/>
        <scheme val="minor"/>
      </rPr>
      <t>Držák rozvaděče</t>
    </r>
    <r>
      <rPr>
        <sz val="9"/>
        <rFont val="Calibri"/>
        <family val="2"/>
        <charset val="238"/>
        <scheme val="minor"/>
      </rPr>
      <t xml:space="preserve"> - držák 190 x 1500 mm v žárově zinkovaném provedení, plechová stříška NEREZ  včetně montážního materiálu a 4 ks ocelových kotev 15/10 G</t>
    </r>
  </si>
  <si>
    <r>
      <rPr>
        <b/>
        <sz val="9"/>
        <rFont val="Calibri"/>
        <family val="2"/>
        <charset val="238"/>
        <scheme val="minor"/>
      </rPr>
      <t>Potrubí pro plnění stávající nádrže</t>
    </r>
    <r>
      <rPr>
        <sz val="9"/>
        <rFont val="Calibri"/>
        <family val="2"/>
        <charset val="238"/>
        <scheme val="minor"/>
      </rPr>
      <t xml:space="preserve"> - nerezové potrubí pr. 154 mm tl. 2 mm - 9 mb, 2x koleno DN 150 NEREZ, 2x držák potrubí NEREZ, 1x příruba DN 150 NEREZ</t>
    </r>
  </si>
  <si>
    <r>
      <rPr>
        <b/>
        <sz val="9"/>
        <rFont val="Calibri"/>
        <family val="2"/>
        <charset val="238"/>
        <scheme val="minor"/>
      </rPr>
      <t>Montážní materiál</t>
    </r>
    <r>
      <rPr>
        <sz val="9"/>
        <rFont val="Calibri"/>
        <family val="2"/>
        <charset val="238"/>
        <scheme val="minor"/>
      </rPr>
      <t xml:space="preserve"> - těsnění, šrouby, matice, kotvy, svorky, barva</t>
    </r>
  </si>
  <si>
    <t>Elektro montážní materiál</t>
  </si>
  <si>
    <t>VÝKAZ VÝMĚR TECHNOLOGIE:</t>
  </si>
  <si>
    <t>SO-02 ČEKÁRNA</t>
  </si>
  <si>
    <t>SO-02 CHLAZENÍ</t>
  </si>
  <si>
    <t>SO-02 ČMS</t>
  </si>
  <si>
    <t>SO-02  ČEKÁRNA</t>
  </si>
  <si>
    <t>SO-02  CHLAZENÍ</t>
  </si>
  <si>
    <t>SO-02  ČMS</t>
  </si>
  <si>
    <t>Školní zemědělský podnik Nový Jičín</t>
  </si>
  <si>
    <t>Veterinární univerzita Brno</t>
  </si>
  <si>
    <t>Veterinární univerzita Brno Školní zemědělský podnik Nový Jičín</t>
  </si>
  <si>
    <t>SO-02  DOJENÍ</t>
  </si>
  <si>
    <t>Dojení</t>
  </si>
  <si>
    <t>Selekční branky</t>
  </si>
  <si>
    <t>Péče o paznehty</t>
  </si>
  <si>
    <t>Kruhová dojírna 40 míst - betonová platforma se sklonem do středu s nerez hrazením, otáčení platformy ve směru hodinových ručiček. Paralelní stíní pro dojnice v úhlu 15°.</t>
  </si>
  <si>
    <t>El. pohon kruhové platformy</t>
  </si>
  <si>
    <t>Optický senzor nádoje schválené společnosti I.C.A.R. umístěny z vnitřní strany platformy</t>
  </si>
  <si>
    <t xml:space="preserve">Identifikace pomoci ušních čipů včetně obojků a obojkových čísel </t>
  </si>
  <si>
    <t>Dotykový ovládací panel s možností přístupu k datům z centrálního počítače dojírny. Velikost disleje min. 24″. Hlasová upozornění.</t>
  </si>
  <si>
    <t>Automatický proplach dojících strojů po každém dojení</t>
  </si>
  <si>
    <t>Dojící stroje odlehčené, hmotnost do 2 kg.</t>
  </si>
  <si>
    <t>Nerezová sběrná nádoba objem min. 120 litrů včetně přepravního čerpadla pro mléko, čízeného frekvenčním měničem vše umístěno na kontrukci z vnitřní strany platformy.</t>
  </si>
  <si>
    <t>Podtlakový systém: samostatná vývěva o objemu min. 4500 l, řízená frekvenčním měničem</t>
  </si>
  <si>
    <t>Výškově nastavitelná podlaha pro obsluhu dojení</t>
  </si>
  <si>
    <t>Robotické rameno pro automatickou desinfekci struků po dojení, ovládané TFO kamerou, nástřik desinfekce pouze na jednotlivé hroty struku, ne plošným nástřikem</t>
  </si>
  <si>
    <t>Kompresor včetně sušičky stlačeného vzduchu</t>
  </si>
  <si>
    <t>Mycí automat s řídící jednotkou, automatické dávkování tekutých detergentů, zásobník na vodu o objemu min. 500 litrů</t>
  </si>
  <si>
    <t>Selekční branka pro dva směry včetně identifikační antény</t>
  </si>
  <si>
    <t>Automatický brod na preventivní koupání peznehtů včetně řízeného dávkování</t>
  </si>
  <si>
    <t>SO-02 DOJENÍ</t>
  </si>
  <si>
    <t>Osvětlení LED halové 100W</t>
  </si>
  <si>
    <t>Osvětlení LED halové 200W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</si>
</sst>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Kč&quot;"/>
    <numFmt numFmtId="165" formatCode="0.0"/>
    <numFmt numFmtId="166" formatCode="#,##0.0"/>
    <numFmt numFmtId="167" formatCode="#,##0.00\ &quot;Kč&quot;"/>
  </numFmts>
  <fonts count="4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rgb="FF333333"/>
      <name val="Segoe UI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Verdana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8"/>
      <color rgb="FF7F7F7F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63">
    <xf numFmtId="0" fontId="0" fillId="0" borderId="0" xfId="0"/>
    <xf numFmtId="0" fontId="3" fillId="0" borderId="0" xfId="1" applyFont="1" applyAlignment="1">
      <alignment wrapText="1"/>
    </xf>
    <xf numFmtId="0" fontId="2" fillId="0" borderId="0" xfId="1" applyFont="1"/>
    <xf numFmtId="0" fontId="4" fillId="0" borderId="0" xfId="1" applyFont="1"/>
    <xf numFmtId="0" fontId="2" fillId="0" borderId="0" xfId="1"/>
    <xf numFmtId="0" fontId="2" fillId="0" borderId="0" xfId="1" applyAlignment="1"/>
    <xf numFmtId="0" fontId="5" fillId="0" borderId="0" xfId="1" applyFont="1"/>
    <xf numFmtId="4" fontId="6" fillId="0" borderId="0" xfId="1" applyNumberFormat="1" applyFont="1" applyFill="1" applyBorder="1" applyAlignment="1" applyProtection="1"/>
    <xf numFmtId="4" fontId="7" fillId="0" borderId="0" xfId="1" applyNumberFormat="1" applyFont="1" applyFill="1" applyBorder="1" applyAlignment="1" applyProtection="1"/>
    <xf numFmtId="164" fontId="3" fillId="0" borderId="0" xfId="1" applyNumberFormat="1" applyFont="1" applyFill="1" applyBorder="1" applyAlignment="1"/>
    <xf numFmtId="0" fontId="2" fillId="0" borderId="0" xfId="1" applyBorder="1"/>
    <xf numFmtId="0" fontId="1" fillId="0" borderId="0" xfId="1" applyFont="1" applyFill="1" applyBorder="1" applyAlignment="1"/>
    <xf numFmtId="0" fontId="2" fillId="0" borderId="0" xfId="1" applyBorder="1" applyAlignment="1"/>
    <xf numFmtId="0" fontId="8" fillId="0" borderId="0" xfId="1" applyFont="1" applyBorder="1" applyAlignment="1"/>
    <xf numFmtId="0" fontId="8" fillId="0" borderId="0" xfId="1" applyFont="1" applyFill="1" applyBorder="1" applyAlignment="1"/>
    <xf numFmtId="0" fontId="2" fillId="0" borderId="0" xfId="1" applyFill="1" applyProtection="1">
      <protection locked="0"/>
    </xf>
    <xf numFmtId="0" fontId="2" fillId="0" borderId="0" xfId="1" applyFill="1" applyProtection="1">
      <protection locked="0" hidden="1"/>
    </xf>
    <xf numFmtId="14" fontId="2" fillId="0" borderId="0" xfId="1" applyNumberFormat="1"/>
    <xf numFmtId="0" fontId="10" fillId="2" borderId="0" xfId="1" applyFont="1" applyFill="1"/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0" fontId="10" fillId="0" borderId="0" xfId="1" applyFont="1" applyFill="1" applyAlignment="1">
      <alignment wrapText="1"/>
    </xf>
    <xf numFmtId="0" fontId="11" fillId="0" borderId="1" xfId="1" applyFont="1" applyFill="1" applyBorder="1" applyAlignment="1"/>
    <xf numFmtId="3" fontId="14" fillId="0" borderId="1" xfId="1" applyNumberFormat="1" applyFont="1" applyFill="1" applyBorder="1" applyAlignment="1" applyProtection="1">
      <alignment horizontal="left" vertical="top" wrapText="1"/>
    </xf>
    <xf numFmtId="3" fontId="14" fillId="0" borderId="1" xfId="1" applyNumberFormat="1" applyFont="1" applyFill="1" applyBorder="1" applyAlignment="1" applyProtection="1">
      <alignment horizontal="right"/>
    </xf>
    <xf numFmtId="4" fontId="14" fillId="0" borderId="1" xfId="1" applyNumberFormat="1" applyFont="1" applyFill="1" applyBorder="1" applyAlignment="1" applyProtection="1">
      <alignment horizontal="right"/>
    </xf>
    <xf numFmtId="165" fontId="2" fillId="0" borderId="0" xfId="1" applyNumberFormat="1"/>
    <xf numFmtId="2" fontId="2" fillId="0" borderId="0" xfId="1" applyNumberFormat="1"/>
    <xf numFmtId="4" fontId="2" fillId="0" borderId="0" xfId="1" applyNumberFormat="1"/>
    <xf numFmtId="0" fontId="2" fillId="0" borderId="0" xfId="1" applyFill="1"/>
    <xf numFmtId="49" fontId="14" fillId="0" borderId="1" xfId="1" applyNumberFormat="1" applyFont="1" applyFill="1" applyBorder="1" applyAlignment="1" applyProtection="1">
      <alignment horizontal="right"/>
    </xf>
    <xf numFmtId="166" fontId="2" fillId="0" borderId="0" xfId="1" applyNumberFormat="1" applyFill="1"/>
    <xf numFmtId="49" fontId="12" fillId="0" borderId="1" xfId="1" applyNumberFormat="1" applyFont="1" applyFill="1" applyBorder="1" applyAlignment="1" applyProtection="1">
      <alignment wrapText="1"/>
    </xf>
    <xf numFmtId="0" fontId="12" fillId="0" borderId="1" xfId="1" applyFont="1" applyFill="1" applyBorder="1" applyAlignment="1">
      <alignment wrapText="1"/>
    </xf>
    <xf numFmtId="3" fontId="12" fillId="0" borderId="1" xfId="1" applyNumberFormat="1" applyFont="1" applyFill="1" applyBorder="1" applyAlignment="1" applyProtection="1">
      <alignment horizontal="right"/>
    </xf>
    <xf numFmtId="3" fontId="2" fillId="0" borderId="0" xfId="1" applyNumberFormat="1"/>
    <xf numFmtId="4" fontId="17" fillId="4" borderId="0" xfId="1" applyNumberFormat="1" applyFont="1" applyFill="1" applyBorder="1" applyAlignment="1" applyProtection="1"/>
    <xf numFmtId="166" fontId="18" fillId="4" borderId="0" xfId="1" applyNumberFormat="1" applyFont="1" applyFill="1" applyBorder="1"/>
    <xf numFmtId="4" fontId="17" fillId="5" borderId="0" xfId="1" applyNumberFormat="1" applyFont="1" applyFill="1" applyBorder="1" applyAlignment="1" applyProtection="1"/>
    <xf numFmtId="166" fontId="18" fillId="5" borderId="0" xfId="1" applyNumberFormat="1" applyFont="1" applyFill="1" applyBorder="1"/>
    <xf numFmtId="49" fontId="14" fillId="0" borderId="1" xfId="1" applyNumberFormat="1" applyFont="1" applyFill="1" applyBorder="1" applyAlignment="1" applyProtection="1">
      <alignment wrapText="1"/>
    </xf>
    <xf numFmtId="0" fontId="14" fillId="0" borderId="1" xfId="1" applyFont="1" applyFill="1" applyBorder="1" applyAlignment="1">
      <alignment vertical="top" wrapText="1"/>
    </xf>
    <xf numFmtId="0" fontId="12" fillId="0" borderId="1" xfId="1" applyFont="1" applyFill="1" applyBorder="1" applyAlignment="1">
      <alignment horizontal="right" wrapText="1"/>
    </xf>
    <xf numFmtId="0" fontId="2" fillId="0" borderId="0" xfId="1" applyFill="1" applyBorder="1"/>
    <xf numFmtId="0" fontId="13" fillId="0" borderId="0" xfId="1" applyNumberFormat="1" applyFont="1" applyFill="1" applyProtection="1"/>
    <xf numFmtId="4" fontId="14" fillId="0" borderId="1" xfId="1" applyNumberFormat="1" applyFont="1" applyFill="1" applyBorder="1" applyAlignment="1" applyProtection="1"/>
    <xf numFmtId="49" fontId="14" fillId="0" borderId="1" xfId="1" applyNumberFormat="1" applyFont="1" applyFill="1" applyBorder="1" applyAlignment="1" applyProtection="1"/>
    <xf numFmtId="0" fontId="20" fillId="0" borderId="0" xfId="1" applyFont="1"/>
    <xf numFmtId="0" fontId="14" fillId="0" borderId="1" xfId="1" applyFont="1" applyFill="1" applyBorder="1" applyAlignment="1">
      <alignment wrapText="1"/>
    </xf>
    <xf numFmtId="0" fontId="14" fillId="0" borderId="1" xfId="1" applyFont="1" applyFill="1" applyBorder="1" applyAlignment="1">
      <alignment horizontal="right" wrapText="1"/>
    </xf>
    <xf numFmtId="0" fontId="16" fillId="0" borderId="0" xfId="1" applyFont="1"/>
    <xf numFmtId="0" fontId="10" fillId="0" borderId="0" xfId="1" applyFont="1" applyFill="1" applyBorder="1"/>
    <xf numFmtId="49" fontId="21" fillId="0" borderId="0" xfId="1" applyNumberFormat="1" applyFont="1" applyFill="1" applyBorder="1" applyAlignment="1" applyProtection="1">
      <alignment wrapText="1"/>
    </xf>
    <xf numFmtId="3" fontId="21" fillId="0" borderId="0" xfId="1" applyNumberFormat="1" applyFont="1" applyFill="1" applyBorder="1" applyAlignment="1" applyProtection="1">
      <alignment wrapText="1"/>
    </xf>
    <xf numFmtId="3" fontId="21" fillId="0" borderId="0" xfId="1" applyNumberFormat="1" applyFont="1" applyFill="1" applyBorder="1" applyAlignment="1" applyProtection="1">
      <alignment horizontal="right"/>
    </xf>
    <xf numFmtId="49" fontId="21" fillId="0" borderId="0" xfId="1" applyNumberFormat="1" applyFont="1" applyFill="1" applyBorder="1" applyAlignment="1" applyProtection="1">
      <alignment horizontal="right"/>
    </xf>
    <xf numFmtId="0" fontId="11" fillId="0" borderId="0" xfId="1" applyFont="1" applyFill="1" applyBorder="1"/>
    <xf numFmtId="49" fontId="12" fillId="0" borderId="0" xfId="1" applyNumberFormat="1" applyFont="1" applyFill="1" applyBorder="1" applyAlignment="1" applyProtection="1">
      <alignment wrapText="1"/>
    </xf>
    <xf numFmtId="3" fontId="12" fillId="0" borderId="0" xfId="1" applyNumberFormat="1" applyFont="1" applyFill="1" applyBorder="1" applyAlignment="1" applyProtection="1">
      <alignment wrapText="1"/>
    </xf>
    <xf numFmtId="3" fontId="12" fillId="0" borderId="0" xfId="1" applyNumberFormat="1" applyFont="1" applyFill="1" applyBorder="1" applyAlignment="1" applyProtection="1">
      <alignment horizontal="right"/>
    </xf>
    <xf numFmtId="49" fontId="12" fillId="0" borderId="0" xfId="1" applyNumberFormat="1" applyFont="1" applyFill="1" applyBorder="1" applyAlignment="1" applyProtection="1">
      <alignment horizontal="right"/>
    </xf>
    <xf numFmtId="164" fontId="2" fillId="0" borderId="0" xfId="1" applyNumberFormat="1"/>
    <xf numFmtId="49" fontId="14" fillId="0" borderId="0" xfId="1" applyNumberFormat="1" applyFont="1" applyFill="1" applyBorder="1" applyAlignment="1" applyProtection="1"/>
    <xf numFmtId="0" fontId="22" fillId="0" borderId="0" xfId="1" applyFont="1"/>
    <xf numFmtId="0" fontId="2" fillId="4" borderId="5" xfId="1" applyFill="1" applyBorder="1"/>
    <xf numFmtId="164" fontId="5" fillId="4" borderId="3" xfId="1" applyNumberFormat="1" applyFont="1" applyFill="1" applyBorder="1" applyAlignment="1"/>
    <xf numFmtId="164" fontId="5" fillId="4" borderId="4" xfId="1" applyNumberFormat="1" applyFont="1" applyFill="1" applyBorder="1" applyAlignment="1"/>
    <xf numFmtId="167" fontId="2" fillId="0" borderId="0" xfId="1" applyNumberFormat="1"/>
    <xf numFmtId="167" fontId="22" fillId="0" borderId="0" xfId="1" applyNumberFormat="1" applyFont="1"/>
    <xf numFmtId="0" fontId="2" fillId="5" borderId="5" xfId="1" applyFill="1" applyBorder="1"/>
    <xf numFmtId="164" fontId="5" fillId="5" borderId="3" xfId="1" applyNumberFormat="1" applyFont="1" applyFill="1" applyBorder="1" applyAlignment="1"/>
    <xf numFmtId="164" fontId="5" fillId="5" borderId="4" xfId="1" applyNumberFormat="1" applyFont="1" applyFill="1" applyBorder="1" applyAlignment="1"/>
    <xf numFmtId="0" fontId="2" fillId="6" borderId="8" xfId="1" applyFill="1" applyBorder="1"/>
    <xf numFmtId="164" fontId="25" fillId="6" borderId="9" xfId="1" applyNumberFormat="1" applyFont="1" applyFill="1" applyBorder="1" applyAlignment="1"/>
    <xf numFmtId="164" fontId="25" fillId="6" borderId="10" xfId="1" applyNumberFormat="1" applyFont="1" applyFill="1" applyBorder="1" applyAlignment="1"/>
    <xf numFmtId="4" fontId="17" fillId="0" borderId="0" xfId="1" applyNumberFormat="1" applyFont="1" applyFill="1" applyBorder="1" applyAlignment="1" applyProtection="1"/>
    <xf numFmtId="166" fontId="18" fillId="0" borderId="0" xfId="1" applyNumberFormat="1" applyFont="1" applyFill="1" applyBorder="1"/>
    <xf numFmtId="0" fontId="2" fillId="0" borderId="0" xfId="1" applyAlignment="1">
      <alignment vertical="top"/>
    </xf>
    <xf numFmtId="0" fontId="2" fillId="0" borderId="11" xfId="1" applyBorder="1"/>
    <xf numFmtId="0" fontId="27" fillId="0" borderId="12" xfId="1" applyFont="1" applyBorder="1"/>
    <xf numFmtId="164" fontId="2" fillId="0" borderId="0" xfId="1" applyNumberFormat="1" applyFill="1"/>
    <xf numFmtId="0" fontId="28" fillId="0" borderId="11" xfId="1" applyFont="1" applyFill="1" applyBorder="1"/>
    <xf numFmtId="0" fontId="29" fillId="7" borderId="13" xfId="1" applyFont="1" applyFill="1" applyBorder="1"/>
    <xf numFmtId="0" fontId="28" fillId="7" borderId="13" xfId="1" applyFont="1" applyFill="1" applyBorder="1"/>
    <xf numFmtId="0" fontId="28" fillId="7" borderId="14" xfId="1" applyFont="1" applyFill="1" applyBorder="1"/>
    <xf numFmtId="164" fontId="28" fillId="0" borderId="0" xfId="1" applyNumberFormat="1" applyFont="1" applyFill="1"/>
    <xf numFmtId="0" fontId="28" fillId="0" borderId="0" xfId="1" applyFont="1"/>
    <xf numFmtId="3" fontId="28" fillId="0" borderId="0" xfId="1" applyNumberFormat="1" applyFont="1"/>
    <xf numFmtId="0" fontId="2" fillId="0" borderId="11" xfId="1" applyFill="1" applyBorder="1"/>
    <xf numFmtId="0" fontId="30" fillId="4" borderId="0" xfId="1" applyFont="1" applyFill="1" applyBorder="1" applyAlignment="1">
      <alignment horizontal="left"/>
    </xf>
    <xf numFmtId="0" fontId="31" fillId="4" borderId="0" xfId="1" applyFont="1" applyFill="1" applyBorder="1"/>
    <xf numFmtId="164" fontId="32" fillId="4" borderId="0" xfId="1" applyNumberFormat="1" applyFont="1" applyFill="1" applyBorder="1" applyAlignment="1"/>
    <xf numFmtId="164" fontId="32" fillId="4" borderId="12" xfId="1" applyNumberFormat="1" applyFont="1" applyFill="1" applyBorder="1" applyAlignment="1"/>
    <xf numFmtId="0" fontId="30" fillId="5" borderId="0" xfId="1" applyFont="1" applyFill="1" applyBorder="1" applyAlignment="1">
      <alignment horizontal="left"/>
    </xf>
    <xf numFmtId="0" fontId="31" fillId="5" borderId="0" xfId="1" applyFont="1" applyFill="1" applyBorder="1"/>
    <xf numFmtId="164" fontId="32" fillId="5" borderId="0" xfId="1" applyNumberFormat="1" applyFont="1" applyFill="1" applyBorder="1" applyAlignment="1"/>
    <xf numFmtId="164" fontId="32" fillId="5" borderId="12" xfId="1" applyNumberFormat="1" applyFont="1" applyFill="1" applyBorder="1" applyAlignment="1"/>
    <xf numFmtId="0" fontId="10" fillId="6" borderId="0" xfId="1" applyFont="1" applyFill="1" applyBorder="1" applyAlignment="1">
      <alignment horizontal="left"/>
    </xf>
    <xf numFmtId="0" fontId="2" fillId="6" borderId="0" xfId="1" applyFill="1" applyBorder="1"/>
    <xf numFmtId="164" fontId="5" fillId="6" borderId="0" xfId="1" applyNumberFormat="1" applyFont="1" applyFill="1" applyBorder="1" applyAlignment="1"/>
    <xf numFmtId="164" fontId="5" fillId="6" borderId="12" xfId="1" applyNumberFormat="1" applyFont="1" applyFill="1" applyBorder="1" applyAlignment="1"/>
    <xf numFmtId="0" fontId="10" fillId="0" borderId="0" xfId="1" applyFont="1" applyFill="1" applyBorder="1" applyAlignment="1">
      <alignment horizontal="left"/>
    </xf>
    <xf numFmtId="164" fontId="5" fillId="0" borderId="0" xfId="1" applyNumberFormat="1" applyFont="1" applyFill="1" applyBorder="1" applyAlignment="1"/>
    <xf numFmtId="164" fontId="5" fillId="0" borderId="12" xfId="1" applyNumberFormat="1" applyFont="1" applyFill="1" applyBorder="1" applyAlignment="1"/>
    <xf numFmtId="164" fontId="25" fillId="6" borderId="4" xfId="1" applyNumberFormat="1" applyFont="1" applyFill="1" applyBorder="1" applyAlignment="1"/>
    <xf numFmtId="0" fontId="33" fillId="0" borderId="0" xfId="1" applyFont="1" applyAlignment="1">
      <alignment vertical="center"/>
    </xf>
    <xf numFmtId="0" fontId="24" fillId="6" borderId="3" xfId="0" applyFont="1" applyFill="1" applyBorder="1" applyAlignment="1">
      <alignment horizontal="left"/>
    </xf>
    <xf numFmtId="0" fontId="25" fillId="6" borderId="3" xfId="0" applyFont="1" applyFill="1" applyBorder="1"/>
    <xf numFmtId="164" fontId="25" fillId="6" borderId="3" xfId="0" applyNumberFormat="1" applyFont="1" applyFill="1" applyBorder="1" applyAlignment="1"/>
    <xf numFmtId="14" fontId="0" fillId="0" borderId="0" xfId="0" applyNumberFormat="1"/>
    <xf numFmtId="0" fontId="0" fillId="0" borderId="5" xfId="0" applyBorder="1"/>
    <xf numFmtId="164" fontId="5" fillId="0" borderId="3" xfId="0" applyNumberFormat="1" applyFont="1" applyFill="1" applyBorder="1" applyAlignment="1"/>
    <xf numFmtId="164" fontId="5" fillId="0" borderId="4" xfId="0" applyNumberFormat="1" applyFont="1" applyFill="1" applyBorder="1" applyAlignment="1"/>
    <xf numFmtId="0" fontId="30" fillId="0" borderId="0" xfId="0" applyFont="1" applyFill="1" applyBorder="1" applyAlignment="1">
      <alignment horizontal="left"/>
    </xf>
    <xf numFmtId="0" fontId="31" fillId="0" borderId="0" xfId="0" applyFont="1" applyFill="1" applyBorder="1"/>
    <xf numFmtId="164" fontId="32" fillId="0" borderId="0" xfId="0" applyNumberFormat="1" applyFont="1" applyFill="1" applyBorder="1" applyAlignment="1"/>
    <xf numFmtId="164" fontId="32" fillId="0" borderId="12" xfId="0" applyNumberFormat="1" applyFont="1" applyFill="1" applyBorder="1" applyAlignment="1"/>
    <xf numFmtId="3" fontId="20" fillId="0" borderId="0" xfId="1" applyNumberFormat="1" applyFont="1" applyFill="1"/>
    <xf numFmtId="0" fontId="9" fillId="0" borderId="0" xfId="1" applyFont="1" applyFill="1" applyBorder="1"/>
    <xf numFmtId="0" fontId="2" fillId="0" borderId="0" xfId="1" applyProtection="1">
      <protection locked="0"/>
    </xf>
    <xf numFmtId="0" fontId="2" fillId="0" borderId="0" xfId="1" applyProtection="1">
      <protection locked="0" hidden="1"/>
    </xf>
    <xf numFmtId="0" fontId="11" fillId="3" borderId="1" xfId="1" applyFont="1" applyFill="1" applyBorder="1"/>
    <xf numFmtId="0" fontId="19" fillId="3" borderId="1" xfId="1" applyFont="1" applyFill="1" applyBorder="1" applyAlignment="1">
      <alignment wrapText="1"/>
    </xf>
    <xf numFmtId="3" fontId="15" fillId="3" borderId="1" xfId="1" applyNumberFormat="1" applyFont="1" applyFill="1" applyBorder="1" applyAlignment="1">
      <alignment horizontal="left" vertical="top" wrapText="1"/>
    </xf>
    <xf numFmtId="49" fontId="15" fillId="3" borderId="1" xfId="1" applyNumberFormat="1" applyFont="1" applyFill="1" applyBorder="1" applyAlignment="1">
      <alignment horizontal="right"/>
    </xf>
    <xf numFmtId="4" fontId="15" fillId="3" borderId="1" xfId="1" applyNumberFormat="1" applyFont="1" applyFill="1" applyBorder="1" applyAlignment="1">
      <alignment horizontal="right"/>
    </xf>
    <xf numFmtId="3" fontId="15" fillId="3" borderId="1" xfId="1" applyNumberFormat="1" applyFont="1" applyFill="1" applyBorder="1" applyAlignment="1">
      <alignment horizontal="right"/>
    </xf>
    <xf numFmtId="0" fontId="9" fillId="0" borderId="0" xfId="1" applyFont="1" applyFill="1"/>
    <xf numFmtId="0" fontId="11" fillId="0" borderId="0" xfId="1" applyFont="1" applyFill="1" applyBorder="1" applyAlignment="1"/>
    <xf numFmtId="0" fontId="14" fillId="0" borderId="0" xfId="1" applyFont="1" applyFill="1" applyBorder="1" applyAlignment="1">
      <alignment wrapText="1"/>
    </xf>
    <xf numFmtId="0" fontId="14" fillId="0" borderId="0" xfId="1" applyFont="1" applyFill="1" applyBorder="1" applyAlignment="1">
      <alignment horizontal="right" wrapText="1"/>
    </xf>
    <xf numFmtId="0" fontId="34" fillId="0" borderId="0" xfId="0" applyFont="1"/>
    <xf numFmtId="0" fontId="1" fillId="0" borderId="0" xfId="0" applyFont="1"/>
    <xf numFmtId="0" fontId="7" fillId="0" borderId="0" xfId="0" applyFont="1"/>
    <xf numFmtId="0" fontId="35" fillId="0" borderId="0" xfId="0" applyFont="1"/>
    <xf numFmtId="3" fontId="34" fillId="0" borderId="0" xfId="0" applyNumberFormat="1" applyFont="1"/>
    <xf numFmtId="0" fontId="0" fillId="0" borderId="0" xfId="0" applyAlignment="1">
      <alignment horizontal="right"/>
    </xf>
    <xf numFmtId="3" fontId="36" fillId="0" borderId="0" xfId="0" applyNumberFormat="1" applyFont="1"/>
    <xf numFmtId="4" fontId="34" fillId="0" borderId="0" xfId="0" applyNumberFormat="1" applyFont="1"/>
    <xf numFmtId="3" fontId="0" fillId="0" borderId="0" xfId="0" applyNumberFormat="1"/>
    <xf numFmtId="0" fontId="37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49" fontId="14" fillId="0" borderId="0" xfId="1" applyNumberFormat="1" applyFont="1" applyFill="1" applyBorder="1" applyAlignment="1" applyProtection="1">
      <alignment wrapText="1"/>
    </xf>
    <xf numFmtId="3" fontId="14" fillId="0" borderId="0" xfId="1" applyNumberFormat="1" applyFont="1" applyFill="1" applyBorder="1" applyAlignment="1" applyProtection="1">
      <alignment horizontal="left" vertical="top" wrapText="1"/>
    </xf>
    <xf numFmtId="3" fontId="14" fillId="0" borderId="0" xfId="1" applyNumberFormat="1" applyFont="1" applyFill="1" applyBorder="1" applyAlignment="1" applyProtection="1">
      <alignment horizontal="right"/>
    </xf>
    <xf numFmtId="49" fontId="14" fillId="0" borderId="0" xfId="1" applyNumberFormat="1" applyFont="1" applyFill="1" applyBorder="1" applyAlignment="1" applyProtection="1">
      <alignment horizontal="right"/>
    </xf>
    <xf numFmtId="0" fontId="0" fillId="0" borderId="0" xfId="0" applyProtection="1">
      <protection locked="0"/>
    </xf>
    <xf numFmtId="0" fontId="0" fillId="0" borderId="0" xfId="0" applyProtection="1">
      <protection locked="0" hidden="1"/>
    </xf>
    <xf numFmtId="0" fontId="10" fillId="2" borderId="0" xfId="0" applyFont="1" applyFill="1"/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wrapText="1"/>
    </xf>
    <xf numFmtId="0" fontId="11" fillId="3" borderId="1" xfId="0" applyFont="1" applyFill="1" applyBorder="1"/>
    <xf numFmtId="49" fontId="11" fillId="3" borderId="1" xfId="0" applyNumberFormat="1" applyFont="1" applyFill="1" applyBorder="1"/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horizontal="right"/>
    </xf>
    <xf numFmtId="0" fontId="39" fillId="0" borderId="1" xfId="0" applyFont="1" applyBorder="1"/>
    <xf numFmtId="3" fontId="12" fillId="0" borderId="1" xfId="0" applyNumberFormat="1" applyFont="1" applyBorder="1" applyAlignment="1">
      <alignment horizontal="right"/>
    </xf>
    <xf numFmtId="4" fontId="1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14" fillId="0" borderId="1" xfId="0" applyNumberFormat="1" applyFont="1" applyBorder="1" applyAlignment="1">
      <alignment wrapText="1"/>
    </xf>
    <xf numFmtId="3" fontId="14" fillId="0" borderId="1" xfId="0" applyNumberFormat="1" applyFont="1" applyBorder="1" applyAlignment="1">
      <alignment horizontal="right"/>
    </xf>
    <xf numFmtId="49" fontId="14" fillId="0" borderId="1" xfId="0" applyNumberFormat="1" applyFont="1" applyBorder="1" applyAlignment="1">
      <alignment horizontal="right"/>
    </xf>
    <xf numFmtId="49" fontId="14" fillId="0" borderId="1" xfId="0" applyNumberFormat="1" applyFont="1" applyBorder="1"/>
    <xf numFmtId="0" fontId="12" fillId="0" borderId="1" xfId="0" applyFont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0" fontId="38" fillId="0" borderId="0" xfId="0" applyFont="1"/>
    <xf numFmtId="0" fontId="40" fillId="0" borderId="0" xfId="0" applyFont="1"/>
    <xf numFmtId="49" fontId="0" fillId="0" borderId="0" xfId="0" applyNumberFormat="1"/>
    <xf numFmtId="4" fontId="17" fillId="4" borderId="0" xfId="0" applyNumberFormat="1" applyFont="1" applyFill="1"/>
    <xf numFmtId="166" fontId="18" fillId="4" borderId="0" xfId="0" applyNumberFormat="1" applyFont="1" applyFill="1"/>
    <xf numFmtId="4" fontId="14" fillId="0" borderId="1" xfId="0" applyNumberFormat="1" applyFont="1" applyFill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0" fontId="23" fillId="0" borderId="26" xfId="0" applyFont="1" applyBorder="1" applyAlignment="1"/>
    <xf numFmtId="0" fontId="23" fillId="0" borderId="13" xfId="0" applyFont="1" applyBorder="1" applyAlignment="1"/>
    <xf numFmtId="0" fontId="0" fillId="0" borderId="8" xfId="0" applyBorder="1"/>
    <xf numFmtId="164" fontId="5" fillId="0" borderId="9" xfId="0" applyNumberFormat="1" applyFont="1" applyFill="1" applyBorder="1" applyAlignment="1"/>
    <xf numFmtId="164" fontId="5" fillId="0" borderId="10" xfId="0" applyNumberFormat="1" applyFont="1" applyFill="1" applyBorder="1" applyAlignment="1"/>
    <xf numFmtId="3" fontId="15" fillId="0" borderId="1" xfId="1" applyNumberFormat="1" applyFont="1" applyFill="1" applyBorder="1" applyAlignment="1" applyProtection="1">
      <alignment horizontal="left" vertical="top" wrapText="1"/>
    </xf>
    <xf numFmtId="0" fontId="20" fillId="0" borderId="0" xfId="1" applyFont="1" applyFill="1"/>
    <xf numFmtId="4" fontId="6" fillId="0" borderId="0" xfId="1" applyNumberFormat="1" applyFont="1"/>
    <xf numFmtId="4" fontId="7" fillId="0" borderId="0" xfId="1" applyNumberFormat="1" applyFont="1"/>
    <xf numFmtId="164" fontId="3" fillId="0" borderId="0" xfId="1" applyNumberFormat="1" applyFont="1"/>
    <xf numFmtId="0" fontId="1" fillId="0" borderId="0" xfId="1" applyFont="1"/>
    <xf numFmtId="0" fontId="8" fillId="0" borderId="0" xfId="1" applyFont="1"/>
    <xf numFmtId="0" fontId="9" fillId="0" borderId="0" xfId="1" applyFont="1"/>
    <xf numFmtId="0" fontId="13" fillId="0" borderId="0" xfId="1" applyFont="1"/>
    <xf numFmtId="0" fontId="11" fillId="0" borderId="1" xfId="1" applyFont="1" applyBorder="1"/>
    <xf numFmtId="49" fontId="14" fillId="0" borderId="1" xfId="1" applyNumberFormat="1" applyFont="1" applyBorder="1" applyAlignment="1">
      <alignment wrapText="1"/>
    </xf>
    <xf numFmtId="3" fontId="14" fillId="0" borderId="1" xfId="1" applyNumberFormat="1" applyFont="1" applyBorder="1" applyAlignment="1">
      <alignment horizontal="left" vertical="top" wrapText="1"/>
    </xf>
    <xf numFmtId="3" fontId="14" fillId="0" borderId="1" xfId="1" applyNumberFormat="1" applyFont="1" applyBorder="1" applyAlignment="1">
      <alignment horizontal="right"/>
    </xf>
    <xf numFmtId="49" fontId="14" fillId="0" borderId="1" xfId="1" applyNumberFormat="1" applyFont="1" applyBorder="1" applyAlignment="1">
      <alignment horizontal="right"/>
    </xf>
    <xf numFmtId="4" fontId="14" fillId="0" borderId="1" xfId="1" applyNumberFormat="1" applyFont="1" applyBorder="1"/>
    <xf numFmtId="4" fontId="14" fillId="0" borderId="1" xfId="1" applyNumberFormat="1" applyFont="1" applyBorder="1" applyAlignment="1">
      <alignment horizontal="right"/>
    </xf>
    <xf numFmtId="3" fontId="20" fillId="0" borderId="0" xfId="1" applyNumberFormat="1" applyFont="1"/>
    <xf numFmtId="4" fontId="17" fillId="4" borderId="0" xfId="1" applyNumberFormat="1" applyFont="1" applyFill="1"/>
    <xf numFmtId="166" fontId="18" fillId="4" borderId="0" xfId="1" applyNumberFormat="1" applyFont="1" applyFill="1"/>
    <xf numFmtId="166" fontId="2" fillId="0" borderId="0" xfId="1" applyNumberFormat="1"/>
    <xf numFmtId="4" fontId="17" fillId="5" borderId="0" xfId="1" applyNumberFormat="1" applyFont="1" applyFill="1"/>
    <xf numFmtId="166" fontId="18" fillId="5" borderId="0" xfId="1" applyNumberFormat="1" applyFont="1" applyFill="1"/>
    <xf numFmtId="164" fontId="5" fillId="4" borderId="3" xfId="1" applyNumberFormat="1" applyFont="1" applyFill="1" applyBorder="1"/>
    <xf numFmtId="164" fontId="5" fillId="4" borderId="4" xfId="1" applyNumberFormat="1" applyFont="1" applyFill="1" applyBorder="1"/>
    <xf numFmtId="164" fontId="5" fillId="5" borderId="3" xfId="1" applyNumberFormat="1" applyFont="1" applyFill="1" applyBorder="1"/>
    <xf numFmtId="164" fontId="5" fillId="5" borderId="4" xfId="1" applyNumberFormat="1" applyFont="1" applyFill="1" applyBorder="1"/>
    <xf numFmtId="164" fontId="5" fillId="0" borderId="3" xfId="0" applyNumberFormat="1" applyFont="1" applyBorder="1"/>
    <xf numFmtId="164" fontId="5" fillId="0" borderId="4" xfId="0" applyNumberFormat="1" applyFont="1" applyBorder="1"/>
    <xf numFmtId="164" fontId="25" fillId="6" borderId="9" xfId="1" applyNumberFormat="1" applyFont="1" applyFill="1" applyBorder="1"/>
    <xf numFmtId="164" fontId="25" fillId="6" borderId="10" xfId="1" applyNumberFormat="1" applyFont="1" applyFill="1" applyBorder="1"/>
    <xf numFmtId="0" fontId="11" fillId="0" borderId="0" xfId="1" applyFont="1"/>
    <xf numFmtId="49" fontId="12" fillId="0" borderId="0" xfId="1" applyNumberFormat="1" applyFont="1" applyAlignment="1">
      <alignment wrapText="1"/>
    </xf>
    <xf numFmtId="3" fontId="12" fillId="0" borderId="0" xfId="1" applyNumberFormat="1" applyFont="1" applyAlignment="1">
      <alignment wrapText="1"/>
    </xf>
    <xf numFmtId="3" fontId="12" fillId="0" borderId="0" xfId="1" applyNumberFormat="1" applyFont="1" applyAlignment="1">
      <alignment horizontal="right"/>
    </xf>
    <xf numFmtId="49" fontId="12" fillId="0" borderId="0" xfId="1" applyNumberFormat="1" applyFont="1" applyAlignment="1">
      <alignment horizontal="right"/>
    </xf>
    <xf numFmtId="4" fontId="17" fillId="0" borderId="0" xfId="1" applyNumberFormat="1" applyFont="1"/>
    <xf numFmtId="166" fontId="18" fillId="0" borderId="0" xfId="1" applyNumberFormat="1" applyFont="1"/>
    <xf numFmtId="0" fontId="26" fillId="0" borderId="27" xfId="1" applyFont="1" applyBorder="1" applyAlignment="1">
      <alignment horizontal="center" vertical="center"/>
    </xf>
    <xf numFmtId="0" fontId="26" fillId="0" borderId="13" xfId="1" applyFont="1" applyBorder="1" applyAlignment="1">
      <alignment horizontal="center" vertical="center"/>
    </xf>
    <xf numFmtId="0" fontId="26" fillId="0" borderId="14" xfId="1" applyFont="1" applyBorder="1" applyAlignment="1">
      <alignment horizontal="center" vertical="center"/>
    </xf>
    <xf numFmtId="0" fontId="26" fillId="0" borderId="8" xfId="1" applyFont="1" applyBorder="1" applyAlignment="1">
      <alignment horizontal="center" vertical="center"/>
    </xf>
    <xf numFmtId="0" fontId="26" fillId="0" borderId="9" xfId="1" applyFont="1" applyBorder="1" applyAlignment="1">
      <alignment horizontal="center" vertical="center"/>
    </xf>
    <xf numFmtId="0" fontId="26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23" fillId="4" borderId="2" xfId="1" applyFont="1" applyFill="1" applyBorder="1" applyAlignment="1"/>
    <xf numFmtId="0" fontId="23" fillId="4" borderId="3" xfId="1" applyFont="1" applyFill="1" applyBorder="1" applyAlignment="1"/>
    <xf numFmtId="0" fontId="23" fillId="4" borderId="4" xfId="1" applyFont="1" applyFill="1" applyBorder="1" applyAlignment="1"/>
    <xf numFmtId="0" fontId="23" fillId="5" borderId="2" xfId="1" applyFont="1" applyFill="1" applyBorder="1" applyAlignment="1"/>
    <xf numFmtId="0" fontId="23" fillId="5" borderId="3" xfId="1" applyFont="1" applyFill="1" applyBorder="1" applyAlignment="1"/>
    <xf numFmtId="0" fontId="23" fillId="5" borderId="4" xfId="1" applyFont="1" applyFill="1" applyBorder="1" applyAlignment="1"/>
    <xf numFmtId="0" fontId="24" fillId="6" borderId="6" xfId="1" applyFont="1" applyFill="1" applyBorder="1" applyAlignment="1"/>
    <xf numFmtId="0" fontId="24" fillId="6" borderId="7" xfId="1" applyFont="1" applyFill="1" applyBorder="1" applyAlignment="1"/>
    <xf numFmtId="0" fontId="23" fillId="0" borderId="2" xfId="0" applyFont="1" applyBorder="1" applyAlignment="1"/>
    <xf numFmtId="0" fontId="23" fillId="0" borderId="3" xfId="0" applyFont="1" applyBorder="1" applyAlignment="1"/>
    <xf numFmtId="0" fontId="23" fillId="0" borderId="4" xfId="0" applyFont="1" applyBorder="1" applyAlignment="1"/>
    <xf numFmtId="0" fontId="11" fillId="3" borderId="15" xfId="0" applyFont="1" applyFill="1" applyBorder="1" applyAlignment="1">
      <alignment horizontal="center" wrapText="1"/>
    </xf>
    <xf numFmtId="0" fontId="11" fillId="3" borderId="16" xfId="0" applyFont="1" applyFill="1" applyBorder="1" applyAlignment="1">
      <alignment horizontal="center" wrapText="1"/>
    </xf>
    <xf numFmtId="0" fontId="11" fillId="3" borderId="17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3" fontId="12" fillId="0" borderId="18" xfId="0" applyNumberFormat="1" applyFont="1" applyBorder="1" applyAlignment="1">
      <alignment horizontal="center"/>
    </xf>
    <xf numFmtId="3" fontId="12" fillId="0" borderId="19" xfId="0" applyNumberFormat="1" applyFont="1" applyBorder="1" applyAlignment="1">
      <alignment horizontal="center"/>
    </xf>
    <xf numFmtId="3" fontId="12" fillId="0" borderId="20" xfId="0" applyNumberFormat="1" applyFont="1" applyBorder="1" applyAlignment="1">
      <alignment horizontal="center"/>
    </xf>
    <xf numFmtId="3" fontId="12" fillId="0" borderId="21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12" fillId="0" borderId="22" xfId="0" applyNumberFormat="1" applyFont="1" applyBorder="1" applyAlignment="1">
      <alignment horizontal="center"/>
    </xf>
    <xf numFmtId="3" fontId="12" fillId="0" borderId="23" xfId="0" applyNumberFormat="1" applyFont="1" applyBorder="1" applyAlignment="1">
      <alignment horizontal="center"/>
    </xf>
    <xf numFmtId="3" fontId="12" fillId="0" borderId="24" xfId="0" applyNumberFormat="1" applyFont="1" applyBorder="1" applyAlignment="1">
      <alignment horizontal="center"/>
    </xf>
    <xf numFmtId="3" fontId="12" fillId="0" borderId="25" xfId="0" applyNumberFormat="1" applyFont="1" applyBorder="1" applyAlignment="1">
      <alignment horizontal="center"/>
    </xf>
    <xf numFmtId="0" fontId="23" fillId="4" borderId="2" xfId="1" applyFont="1" applyFill="1" applyBorder="1"/>
    <xf numFmtId="0" fontId="23" fillId="4" borderId="3" xfId="1" applyFont="1" applyFill="1" applyBorder="1"/>
    <xf numFmtId="0" fontId="23" fillId="4" borderId="4" xfId="1" applyFont="1" applyFill="1" applyBorder="1"/>
    <xf numFmtId="0" fontId="23" fillId="5" borderId="2" xfId="1" applyFont="1" applyFill="1" applyBorder="1"/>
    <xf numFmtId="0" fontId="23" fillId="5" borderId="3" xfId="1" applyFont="1" applyFill="1" applyBorder="1"/>
    <xf numFmtId="0" fontId="23" fillId="5" borderId="4" xfId="1" applyFont="1" applyFill="1" applyBorder="1"/>
    <xf numFmtId="0" fontId="23" fillId="0" borderId="2" xfId="0" applyFont="1" applyBorder="1"/>
    <xf numFmtId="0" fontId="23" fillId="0" borderId="3" xfId="0" applyFont="1" applyBorder="1"/>
    <xf numFmtId="0" fontId="23" fillId="0" borderId="4" xfId="0" applyFont="1" applyBorder="1"/>
    <xf numFmtId="0" fontId="24" fillId="6" borderId="6" xfId="1" applyFont="1" applyFill="1" applyBorder="1"/>
    <xf numFmtId="0" fontId="24" fillId="6" borderId="7" xfId="1" applyFont="1" applyFill="1" applyBorder="1"/>
  </cellXfs>
  <cellStyles count="2">
    <cellStyle name="Normální" xfId="0" builtinId="0"/>
    <cellStyle name="Normální 2" xfId="1" xr:uid="{A57D1B7C-0D66-4724-987A-9EED8C8856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farmtec.cz/ceniky/Aktu&#225;ln&#237;%20cen&#237;k%20k%2011.04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MPLETNÍ POLOŽKY"/>
      <sheetName val="VÝPRODEJ"/>
      <sheetName val="Airwash"/>
      <sheetName val="Selekce"/>
      <sheetName val="List1"/>
      <sheetName val="Přihaněč PD-23"/>
      <sheetName val="přihaněč PD-23S"/>
      <sheetName val="Modulová dojírna"/>
      <sheetName val="Objednávka"/>
      <sheetName val="vypocty"/>
      <sheetName val="data"/>
      <sheetName val="Tandemová dojírna"/>
      <sheetName val="Paralelní dojírna"/>
      <sheetName val="Oplach stání Paralelní dojírny"/>
      <sheetName val="Komentář"/>
      <sheetName val="Ceník dojení"/>
      <sheetName val="Vitalita"/>
      <sheetName val="identifikace průchozí standard"/>
      <sheetName val="Identifikace průchozí podlaha"/>
      <sheetName val="Doplňky dojení"/>
      <sheetName val="Ovce, Kozy"/>
      <sheetName val="FARMSOFT"/>
      <sheetName val="PŘÍLOHA-FARMSOFT"/>
      <sheetName val="Osvětlení vemene"/>
      <sheetName val="Ceník údržby dojení"/>
      <sheetName val="Specifikace údržby dojení"/>
      <sheetName val="Napájecí žlaby"/>
      <sheetName val="Lopaty"/>
      <sheetName val="Navíjecí příčky"/>
      <sheetName val="BVS, plachty HAZE"/>
      <sheetName val="Ceny montáží BVS a plachet HAZE"/>
      <sheetName val="Výsuvné polykarbonátové stěny"/>
      <sheetName val="Boční plachty skládané"/>
      <sheetName val="Boční plachta spodně rolovaná"/>
      <sheetName val="Boční elektrické plachty"/>
      <sheetName val="Boční plachty KOMFORT"/>
      <sheetName val="Boční plachty KOMFORT 2"/>
      <sheetName val="Provětrávání stájí"/>
      <sheetName val="Rosení ve stáji"/>
      <sheetName val="Tubusy"/>
      <sheetName val="Příčně vyhrnované boxy"/>
      <sheetName val="Automat pro telata"/>
      <sheetName val="vario"/>
      <sheetName val="Zátky, Rošty"/>
      <sheetName val="Vybavení porodního kotce"/>
      <sheetName val="Hrazení"/>
      <sheetName val="UNIBOX"/>
      <sheetName val="Porodní klece, samotky"/>
      <sheetName val="Plastové stěny a prkna"/>
      <sheetName val="Suché krmení - DALTEC"/>
      <sheetName val="Suché krmení - TRANSPORK"/>
      <sheetName val="Ceny montáží"/>
    </sheetNames>
    <sheetDataSet>
      <sheetData sheetId="0">
        <row r="1">
          <cell r="B1" t="str">
            <v>Materiál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F98DC-4262-41DE-B1AA-4FB5D219C00A}">
  <sheetPr>
    <pageSetUpPr fitToPage="1"/>
  </sheetPr>
  <dimension ref="A1:J48"/>
  <sheetViews>
    <sheetView tabSelected="1" view="pageBreakPreview" zoomScale="85" zoomScaleNormal="80" zoomScaleSheetLayoutView="85" workbookViewId="0">
      <selection activeCell="H1" sqref="H1"/>
    </sheetView>
  </sheetViews>
  <sheetFormatPr defaultRowHeight="15" x14ac:dyDescent="0.25"/>
  <cols>
    <col min="1" max="1" width="0.5703125" style="4" customWidth="1"/>
    <col min="2" max="2" width="20" style="4" customWidth="1"/>
    <col min="3" max="3" width="22.5703125" style="4" customWidth="1"/>
    <col min="4" max="4" width="0.85546875" style="4" customWidth="1"/>
    <col min="5" max="5" width="16.28515625" style="4" customWidth="1"/>
    <col min="6" max="6" width="6.28515625" style="4" customWidth="1"/>
    <col min="7" max="8" width="21.140625" style="4" customWidth="1"/>
    <col min="9" max="9" width="19.7109375" style="4" customWidth="1"/>
    <col min="10" max="10" width="12.5703125" style="4" bestFit="1" customWidth="1"/>
    <col min="11" max="12" width="9.140625" style="4"/>
    <col min="13" max="13" width="14.28515625" style="4" bestFit="1" customWidth="1"/>
    <col min="14" max="16384" width="9.140625" style="4"/>
  </cols>
  <sheetData>
    <row r="1" spans="1:10" s="77" customFormat="1" ht="31.5" x14ac:dyDescent="0.25">
      <c r="A1" s="216" t="s">
        <v>125</v>
      </c>
      <c r="B1" s="217"/>
      <c r="C1" s="217"/>
      <c r="D1" s="217"/>
      <c r="E1" s="217"/>
      <c r="F1" s="217"/>
      <c r="G1" s="218"/>
    </row>
    <row r="2" spans="1:10" ht="32.25" thickBot="1" x14ac:dyDescent="0.3">
      <c r="A2" s="219" t="s">
        <v>124</v>
      </c>
      <c r="B2" s="220"/>
      <c r="C2" s="220"/>
      <c r="D2" s="220"/>
      <c r="E2" s="220"/>
      <c r="F2" s="220"/>
      <c r="G2" s="221"/>
    </row>
    <row r="3" spans="1:10" ht="15.75" x14ac:dyDescent="0.25">
      <c r="A3" s="225" t="s">
        <v>117</v>
      </c>
      <c r="B3" s="226"/>
      <c r="C3" s="226"/>
      <c r="D3" s="226"/>
      <c r="E3" s="226"/>
      <c r="F3" s="226"/>
      <c r="G3" s="227"/>
    </row>
    <row r="4" spans="1:10" ht="18.75" x14ac:dyDescent="0.25">
      <c r="A4" s="222"/>
      <c r="B4" s="223"/>
      <c r="C4" s="223"/>
      <c r="D4" s="223"/>
      <c r="E4" s="223"/>
      <c r="F4" s="223"/>
      <c r="G4" s="224"/>
    </row>
    <row r="5" spans="1:10" ht="9.9499999999999993" customHeight="1" thickBot="1" x14ac:dyDescent="0.35">
      <c r="A5" s="78"/>
      <c r="C5" s="10"/>
      <c r="D5" s="10"/>
      <c r="E5" s="10"/>
      <c r="F5" s="10"/>
      <c r="G5" s="79"/>
      <c r="H5" s="80"/>
      <c r="J5" s="35"/>
    </row>
    <row r="6" spans="1:10" s="86" customFormat="1" ht="18.75" x14ac:dyDescent="0.3">
      <c r="A6" s="81"/>
      <c r="B6" s="82" t="s">
        <v>118</v>
      </c>
      <c r="C6" s="83"/>
      <c r="D6" s="83"/>
      <c r="E6" s="83"/>
      <c r="F6" s="83"/>
      <c r="G6" s="84"/>
      <c r="H6" s="85"/>
      <c r="J6" s="87"/>
    </row>
    <row r="7" spans="1:10" x14ac:dyDescent="0.25">
      <c r="A7" s="88"/>
      <c r="B7" s="89" t="s">
        <v>16</v>
      </c>
      <c r="C7" s="90"/>
      <c r="D7" s="90"/>
      <c r="E7" s="90"/>
      <c r="F7" s="91"/>
      <c r="G7" s="92">
        <f>'SO-02 ČEKÁRNA'!G111</f>
        <v>0</v>
      </c>
      <c r="H7" s="80"/>
      <c r="I7" s="67"/>
      <c r="J7" s="35"/>
    </row>
    <row r="8" spans="1:10" x14ac:dyDescent="0.25">
      <c r="A8" s="88"/>
      <c r="B8" s="93" t="s">
        <v>17</v>
      </c>
      <c r="C8" s="94"/>
      <c r="D8" s="94"/>
      <c r="E8" s="95"/>
      <c r="F8" s="95"/>
      <c r="G8" s="96">
        <f>'SO-02 ČEKÁRNA'!G112</f>
        <v>0</v>
      </c>
      <c r="H8" s="80"/>
      <c r="J8" s="35"/>
    </row>
    <row r="9" spans="1:10" x14ac:dyDescent="0.25">
      <c r="A9" s="88"/>
      <c r="B9" s="113" t="s">
        <v>19</v>
      </c>
      <c r="C9" s="114"/>
      <c r="D9" s="114"/>
      <c r="E9" s="114"/>
      <c r="F9" s="115"/>
      <c r="G9" s="116">
        <f>'SO-02 ČEKÁRNA'!G113</f>
        <v>0</v>
      </c>
      <c r="H9" s="80"/>
      <c r="J9" s="35"/>
    </row>
    <row r="10" spans="1:10" x14ac:dyDescent="0.25">
      <c r="A10" s="88"/>
      <c r="B10" s="113" t="s">
        <v>44</v>
      </c>
      <c r="C10" s="114"/>
      <c r="D10" s="114"/>
      <c r="E10" s="114"/>
      <c r="F10" s="115"/>
      <c r="G10" s="116">
        <f>'SO-02 ČEKÁRNA'!G114</f>
        <v>0</v>
      </c>
      <c r="H10" s="80"/>
      <c r="J10" s="35"/>
    </row>
    <row r="11" spans="1:10" ht="15.75" x14ac:dyDescent="0.25">
      <c r="A11" s="88"/>
      <c r="B11" s="97" t="s">
        <v>18</v>
      </c>
      <c r="C11" s="98"/>
      <c r="D11" s="98"/>
      <c r="E11" s="99"/>
      <c r="F11" s="99"/>
      <c r="G11" s="100">
        <f>'SO-02 ČEKÁRNA'!G115</f>
        <v>0</v>
      </c>
      <c r="H11" s="80"/>
      <c r="J11" s="35"/>
    </row>
    <row r="12" spans="1:10" ht="16.5" thickBot="1" x14ac:dyDescent="0.3">
      <c r="A12" s="88"/>
      <c r="B12" s="101"/>
      <c r="C12" s="43"/>
      <c r="D12" s="43"/>
      <c r="E12" s="102"/>
      <c r="F12" s="102"/>
      <c r="G12" s="103"/>
      <c r="H12" s="80"/>
      <c r="J12" s="35"/>
    </row>
    <row r="13" spans="1:10" ht="18.75" x14ac:dyDescent="0.3">
      <c r="A13" s="88"/>
      <c r="B13" s="82" t="s">
        <v>119</v>
      </c>
      <c r="C13" s="83"/>
      <c r="D13" s="83"/>
      <c r="E13" s="83"/>
      <c r="F13" s="83"/>
      <c r="G13" s="84"/>
      <c r="H13" s="80"/>
      <c r="J13" s="35"/>
    </row>
    <row r="14" spans="1:10" x14ac:dyDescent="0.25">
      <c r="A14" s="88"/>
      <c r="B14" s="89" t="s">
        <v>16</v>
      </c>
      <c r="C14" s="90"/>
      <c r="D14" s="90"/>
      <c r="E14" s="90"/>
      <c r="F14" s="91"/>
      <c r="G14" s="92">
        <f>'SO-02 CHLAZENÍ'!G12</f>
        <v>0</v>
      </c>
      <c r="H14" s="80"/>
      <c r="J14" s="35"/>
    </row>
    <row r="15" spans="1:10" x14ac:dyDescent="0.25">
      <c r="A15" s="88"/>
      <c r="B15" s="93" t="s">
        <v>17</v>
      </c>
      <c r="C15" s="94"/>
      <c r="D15" s="94"/>
      <c r="E15" s="95"/>
      <c r="F15" s="95"/>
      <c r="G15" s="96">
        <f>'SO-02 CHLAZENÍ'!G13</f>
        <v>0</v>
      </c>
      <c r="H15" s="80"/>
      <c r="J15" s="35"/>
    </row>
    <row r="16" spans="1:10" x14ac:dyDescent="0.25">
      <c r="A16" s="88"/>
      <c r="B16" s="113" t="s">
        <v>19</v>
      </c>
      <c r="C16" s="114"/>
      <c r="D16" s="114"/>
      <c r="E16" s="114"/>
      <c r="F16" s="115"/>
      <c r="G16" s="116">
        <f>'SO-02 CHLAZENÍ'!G14</f>
        <v>0</v>
      </c>
      <c r="H16" s="80"/>
      <c r="J16" s="35"/>
    </row>
    <row r="17" spans="1:10" ht="15.75" x14ac:dyDescent="0.25">
      <c r="A17" s="88"/>
      <c r="B17" s="97" t="s">
        <v>18</v>
      </c>
      <c r="C17" s="98"/>
      <c r="D17" s="98"/>
      <c r="E17" s="99"/>
      <c r="F17" s="99"/>
      <c r="G17" s="100">
        <f>'SO-02 CHLAZENÍ'!G15</f>
        <v>0</v>
      </c>
      <c r="H17" s="80"/>
      <c r="J17" s="35"/>
    </row>
    <row r="18" spans="1:10" ht="16.5" thickBot="1" x14ac:dyDescent="0.3">
      <c r="A18" s="88"/>
      <c r="B18" s="101"/>
      <c r="C18" s="43"/>
      <c r="D18" s="43"/>
      <c r="E18" s="102"/>
      <c r="F18" s="102"/>
      <c r="G18" s="103"/>
      <c r="H18" s="80"/>
      <c r="J18" s="35"/>
    </row>
    <row r="19" spans="1:10" ht="18.75" x14ac:dyDescent="0.3">
      <c r="A19" s="88"/>
      <c r="B19" s="82" t="s">
        <v>120</v>
      </c>
      <c r="C19" s="83"/>
      <c r="D19" s="83"/>
      <c r="E19" s="83"/>
      <c r="F19" s="83"/>
      <c r="G19" s="84"/>
      <c r="H19" s="80"/>
      <c r="J19" s="35"/>
    </row>
    <row r="20" spans="1:10" x14ac:dyDescent="0.25">
      <c r="A20" s="88"/>
      <c r="B20" s="89" t="s">
        <v>16</v>
      </c>
      <c r="C20" s="90"/>
      <c r="D20" s="90"/>
      <c r="E20" s="90"/>
      <c r="F20" s="91"/>
      <c r="G20" s="92">
        <f>'SO-02 ČMS'!G20</f>
        <v>0</v>
      </c>
      <c r="H20" s="80"/>
      <c r="J20" s="35"/>
    </row>
    <row r="21" spans="1:10" x14ac:dyDescent="0.25">
      <c r="A21" s="88"/>
      <c r="B21" s="93" t="s">
        <v>17</v>
      </c>
      <c r="C21" s="94"/>
      <c r="D21" s="94"/>
      <c r="E21" s="95"/>
      <c r="F21" s="95"/>
      <c r="G21" s="96">
        <f>'SO-02 ČMS'!G21</f>
        <v>0</v>
      </c>
      <c r="H21" s="80"/>
      <c r="J21" s="35"/>
    </row>
    <row r="22" spans="1:10" x14ac:dyDescent="0.25">
      <c r="A22" s="88"/>
      <c r="B22" s="113" t="s">
        <v>19</v>
      </c>
      <c r="C22" s="114"/>
      <c r="D22" s="114"/>
      <c r="E22" s="114"/>
      <c r="F22" s="115"/>
      <c r="G22" s="116">
        <f>'SO-02 ČMS'!G22</f>
        <v>0</v>
      </c>
      <c r="H22" s="80"/>
      <c r="J22" s="35"/>
    </row>
    <row r="23" spans="1:10" ht="15.75" x14ac:dyDescent="0.25">
      <c r="A23" s="88"/>
      <c r="B23" s="97" t="s">
        <v>18</v>
      </c>
      <c r="C23" s="98"/>
      <c r="D23" s="98"/>
      <c r="E23" s="99"/>
      <c r="F23" s="99"/>
      <c r="G23" s="100">
        <f>'SO-02 ČMS'!G23</f>
        <v>0</v>
      </c>
      <c r="H23" s="80"/>
      <c r="J23" s="35"/>
    </row>
    <row r="24" spans="1:10" ht="16.5" thickBot="1" x14ac:dyDescent="0.3">
      <c r="A24" s="88"/>
      <c r="B24" s="101"/>
      <c r="C24" s="43"/>
      <c r="D24" s="43"/>
      <c r="E24" s="102"/>
      <c r="F24" s="102"/>
      <c r="G24" s="103"/>
      <c r="H24" s="80"/>
      <c r="J24" s="35"/>
    </row>
    <row r="25" spans="1:10" ht="18.75" x14ac:dyDescent="0.3">
      <c r="A25" s="88"/>
      <c r="B25" s="82" t="s">
        <v>146</v>
      </c>
      <c r="C25" s="83"/>
      <c r="D25" s="83"/>
      <c r="E25" s="83"/>
      <c r="F25" s="83"/>
      <c r="G25" s="84"/>
      <c r="H25" s="80"/>
      <c r="J25" s="35"/>
    </row>
    <row r="26" spans="1:10" x14ac:dyDescent="0.25">
      <c r="A26" s="88"/>
      <c r="B26" s="89" t="s">
        <v>16</v>
      </c>
      <c r="C26" s="90"/>
      <c r="D26" s="90"/>
      <c r="E26" s="90"/>
      <c r="F26" s="91"/>
      <c r="G26" s="92">
        <f>'SO-02 DOJENÍ'!G30</f>
        <v>0</v>
      </c>
      <c r="H26" s="80"/>
      <c r="J26" s="35"/>
    </row>
    <row r="27" spans="1:10" x14ac:dyDescent="0.25">
      <c r="A27" s="88"/>
      <c r="B27" s="93" t="s">
        <v>17</v>
      </c>
      <c r="C27" s="94"/>
      <c r="D27" s="94"/>
      <c r="E27" s="95"/>
      <c r="F27" s="95"/>
      <c r="G27" s="96">
        <f>'SO-02 DOJENÍ'!G31</f>
        <v>0</v>
      </c>
      <c r="H27" s="80"/>
      <c r="J27" s="35"/>
    </row>
    <row r="28" spans="1:10" x14ac:dyDescent="0.25">
      <c r="A28" s="88"/>
      <c r="B28" s="113" t="s">
        <v>19</v>
      </c>
      <c r="C28" s="114"/>
      <c r="D28" s="114"/>
      <c r="E28" s="114"/>
      <c r="F28" s="115"/>
      <c r="G28" s="116">
        <f>'SO-02 DOJENÍ'!G32</f>
        <v>0</v>
      </c>
      <c r="H28" s="80"/>
      <c r="J28" s="35"/>
    </row>
    <row r="29" spans="1:10" ht="15.75" x14ac:dyDescent="0.25">
      <c r="A29" s="88"/>
      <c r="B29" s="97" t="s">
        <v>18</v>
      </c>
      <c r="C29" s="98"/>
      <c r="D29" s="98"/>
      <c r="E29" s="99"/>
      <c r="F29" s="99"/>
      <c r="G29" s="100">
        <f>'SO-02 DOJENÍ'!G33</f>
        <v>0</v>
      </c>
      <c r="H29" s="80"/>
      <c r="J29" s="35"/>
    </row>
    <row r="30" spans="1:10" ht="16.5" thickBot="1" x14ac:dyDescent="0.3">
      <c r="A30" s="88"/>
      <c r="B30" s="101"/>
      <c r="C30" s="43"/>
      <c r="D30" s="43"/>
      <c r="E30" s="102"/>
      <c r="F30" s="102"/>
      <c r="G30" s="103"/>
      <c r="H30" s="80"/>
      <c r="J30" s="35"/>
    </row>
    <row r="31" spans="1:10" ht="24" thickBot="1" x14ac:dyDescent="0.4">
      <c r="A31" s="78"/>
      <c r="B31" s="106" t="s">
        <v>15</v>
      </c>
      <c r="C31" s="107"/>
      <c r="D31" s="107"/>
      <c r="E31" s="108"/>
      <c r="F31" s="108"/>
      <c r="G31" s="104">
        <f>G11+G17+G23+G29</f>
        <v>0</v>
      </c>
      <c r="H31" s="61"/>
      <c r="I31" s="61"/>
      <c r="J31" s="61"/>
    </row>
    <row r="32" spans="1:10" x14ac:dyDescent="0.25">
      <c r="B32" s="105"/>
      <c r="E32" s="28"/>
    </row>
    <row r="33" spans="2:7" x14ac:dyDescent="0.25">
      <c r="B33" s="131"/>
      <c r="C33" s="132"/>
      <c r="D33" s="131"/>
      <c r="E33" s="131"/>
      <c r="F33" s="131"/>
      <c r="G33" s="131"/>
    </row>
    <row r="34" spans="2:7" x14ac:dyDescent="0.25">
      <c r="B34" s="131"/>
      <c r="C34" s="131"/>
      <c r="D34" s="131"/>
      <c r="E34" s="131"/>
      <c r="F34" s="131"/>
      <c r="G34" s="131"/>
    </row>
    <row r="35" spans="2:7" x14ac:dyDescent="0.25">
      <c r="B35" s="132"/>
      <c r="C35" s="131"/>
      <c r="D35" s="131"/>
      <c r="E35" s="131"/>
      <c r="F35" s="131"/>
      <c r="G35" s="131"/>
    </row>
    <row r="36" spans="2:7" x14ac:dyDescent="0.25">
      <c r="B36" s="132"/>
      <c r="C36" s="131"/>
      <c r="D36" s="131"/>
      <c r="E36" s="131"/>
      <c r="F36" s="131"/>
      <c r="G36" s="131"/>
    </row>
    <row r="37" spans="2:7" x14ac:dyDescent="0.25">
      <c r="B37" s="132"/>
      <c r="C37" s="131"/>
      <c r="D37" s="131"/>
      <c r="E37" s="131"/>
      <c r="F37" s="131"/>
      <c r="G37" s="131"/>
    </row>
    <row r="38" spans="2:7" x14ac:dyDescent="0.25">
      <c r="B38" s="132"/>
      <c r="C38" s="131"/>
      <c r="D38" s="131"/>
      <c r="E38" s="131"/>
      <c r="F38" s="131"/>
      <c r="G38" s="131"/>
    </row>
    <row r="39" spans="2:7" x14ac:dyDescent="0.25">
      <c r="B39" s="132"/>
      <c r="C39" s="131"/>
      <c r="D39" s="131"/>
      <c r="E39" s="131"/>
      <c r="F39" s="131"/>
      <c r="G39" s="131"/>
    </row>
    <row r="40" spans="2:7" x14ac:dyDescent="0.25">
      <c r="B40" s="132"/>
      <c r="C40" s="131"/>
      <c r="D40" s="131"/>
      <c r="E40" s="131"/>
      <c r="F40" s="131"/>
      <c r="G40" s="131"/>
    </row>
    <row r="41" spans="2:7" x14ac:dyDescent="0.25">
      <c r="B41" s="131"/>
      <c r="C41" s="132"/>
      <c r="D41" s="131"/>
      <c r="E41" s="131"/>
      <c r="F41" s="131"/>
      <c r="G41" s="131"/>
    </row>
    <row r="42" spans="2:7" x14ac:dyDescent="0.25">
      <c r="B42" s="131"/>
      <c r="C42" s="109"/>
      <c r="D42"/>
      <c r="E42" s="131"/>
      <c r="F42"/>
      <c r="G42" s="109"/>
    </row>
    <row r="43" spans="2:7" ht="15.75" x14ac:dyDescent="0.25">
      <c r="B43" s="133"/>
      <c r="C43" s="134"/>
      <c r="D43" s="134"/>
      <c r="E43" s="135"/>
      <c r="F43"/>
      <c r="G43" s="136"/>
    </row>
    <row r="44" spans="2:7" ht="15.75" x14ac:dyDescent="0.25">
      <c r="B44" s="131"/>
      <c r="C44" s="134"/>
      <c r="D44" s="137"/>
      <c r="E44" s="138"/>
      <c r="F44"/>
      <c r="G44" s="139"/>
    </row>
    <row r="45" spans="2:7" x14ac:dyDescent="0.25">
      <c r="B45" s="140"/>
      <c r="C45"/>
      <c r="D45"/>
      <c r="E45"/>
      <c r="F45"/>
      <c r="G45"/>
    </row>
    <row r="46" spans="2:7" ht="15.75" x14ac:dyDescent="0.25">
      <c r="B46" s="140"/>
      <c r="C46" s="134"/>
      <c r="D46"/>
      <c r="E46"/>
      <c r="F46"/>
      <c r="G46"/>
    </row>
    <row r="47" spans="2:7" ht="15.75" x14ac:dyDescent="0.25">
      <c r="B47"/>
      <c r="C47" s="134"/>
      <c r="D47"/>
      <c r="E47"/>
      <c r="F47"/>
      <c r="G47"/>
    </row>
    <row r="48" spans="2:7" x14ac:dyDescent="0.25">
      <c r="B48"/>
      <c r="C48" s="141"/>
      <c r="D48"/>
      <c r="E48"/>
      <c r="F48"/>
      <c r="G48"/>
    </row>
  </sheetData>
  <mergeCells count="4">
    <mergeCell ref="A1:G1"/>
    <mergeCell ref="A2:G2"/>
    <mergeCell ref="A4:G4"/>
    <mergeCell ref="A3:G3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5F51E-2B1C-4F6C-BF20-DDA1F9199A15}">
  <sheetPr>
    <pageSetUpPr fitToPage="1"/>
  </sheetPr>
  <dimension ref="A1:T118"/>
  <sheetViews>
    <sheetView view="pageBreakPreview" zoomScale="85" zoomScaleNormal="85" zoomScaleSheetLayoutView="85" workbookViewId="0">
      <selection activeCell="H1" sqref="H1"/>
    </sheetView>
  </sheetViews>
  <sheetFormatPr defaultRowHeight="15" x14ac:dyDescent="0.25"/>
  <cols>
    <col min="1" max="1" width="3.85546875" style="4" customWidth="1"/>
    <col min="2" max="2" width="16.28515625" style="4" customWidth="1"/>
    <col min="3" max="3" width="33.85546875" style="4" customWidth="1"/>
    <col min="4" max="4" width="8" style="4" customWidth="1"/>
    <col min="5" max="5" width="4.140625" style="4" customWidth="1"/>
    <col min="6" max="6" width="14.7109375" style="4" customWidth="1"/>
    <col min="7" max="7" width="19.140625" style="4" bestFit="1" customWidth="1"/>
    <col min="8" max="8" width="12.5703125" style="4" bestFit="1" customWidth="1"/>
    <col min="9" max="9" width="18" style="4" customWidth="1"/>
    <col min="10" max="10" width="12.42578125" style="4" customWidth="1"/>
    <col min="11" max="11" width="16.140625" style="4" bestFit="1" customWidth="1"/>
    <col min="12" max="13" width="14.28515625" style="4" bestFit="1" customWidth="1"/>
    <col min="14" max="14" width="6.7109375" style="4" bestFit="1" customWidth="1"/>
    <col min="15" max="15" width="9.140625" style="4"/>
    <col min="16" max="16" width="10.140625" style="4" bestFit="1" customWidth="1"/>
    <col min="17" max="16384" width="9.140625" style="4"/>
  </cols>
  <sheetData>
    <row r="1" spans="1:20" ht="18.75" x14ac:dyDescent="0.3">
      <c r="A1" s="1"/>
      <c r="B1" s="2" t="s">
        <v>0</v>
      </c>
      <c r="C1" s="3" t="s">
        <v>126</v>
      </c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5.75" x14ac:dyDescent="0.25">
      <c r="C2" s="6" t="s">
        <v>121</v>
      </c>
      <c r="D2" s="7"/>
      <c r="E2" s="7"/>
      <c r="F2" s="8"/>
      <c r="G2" s="9"/>
      <c r="J2" s="10"/>
      <c r="K2" s="11"/>
      <c r="L2" s="12"/>
      <c r="M2" s="12"/>
      <c r="N2" s="12"/>
      <c r="O2" s="12"/>
      <c r="P2" s="13"/>
      <c r="Q2" s="14"/>
      <c r="R2" s="14"/>
      <c r="S2" s="14"/>
      <c r="T2" s="12"/>
    </row>
    <row r="3" spans="1:20" ht="15.75" x14ac:dyDescent="0.25">
      <c r="B3" s="118" t="s">
        <v>21</v>
      </c>
      <c r="C3" s="15"/>
      <c r="D3" s="16"/>
      <c r="E3" s="16"/>
      <c r="F3" s="16"/>
      <c r="G3" s="17"/>
      <c r="J3" s="10"/>
      <c r="K3" s="11"/>
      <c r="L3" s="12"/>
      <c r="M3" s="12"/>
      <c r="N3" s="12"/>
      <c r="O3" s="12"/>
      <c r="P3" s="13"/>
      <c r="Q3" s="14"/>
      <c r="R3" s="14"/>
      <c r="S3" s="14"/>
      <c r="T3" s="12"/>
    </row>
    <row r="4" spans="1:20" ht="26.25" x14ac:dyDescent="0.25">
      <c r="A4" s="18"/>
      <c r="B4" s="18" t="s">
        <v>1</v>
      </c>
      <c r="C4" s="18" t="s">
        <v>2</v>
      </c>
      <c r="D4" s="19" t="s">
        <v>3</v>
      </c>
      <c r="E4" s="20" t="s">
        <v>4</v>
      </c>
      <c r="F4" s="20" t="s">
        <v>5</v>
      </c>
      <c r="G4" s="20" t="s">
        <v>6</v>
      </c>
      <c r="H4" s="29"/>
      <c r="J4" s="10"/>
      <c r="K4" s="11"/>
      <c r="L4" s="12"/>
      <c r="M4" s="12"/>
      <c r="N4" s="12"/>
      <c r="O4" s="12"/>
      <c r="P4" s="13"/>
      <c r="Q4" s="14"/>
      <c r="R4" s="14"/>
      <c r="S4" s="14"/>
      <c r="T4" s="12"/>
    </row>
    <row r="5" spans="1:20" ht="96" x14ac:dyDescent="0.25">
      <c r="A5" s="22"/>
      <c r="B5" s="40"/>
      <c r="C5" s="23" t="s">
        <v>53</v>
      </c>
      <c r="D5" s="24">
        <v>1</v>
      </c>
      <c r="E5" s="30" t="s">
        <v>22</v>
      </c>
      <c r="F5" s="45">
        <v>0</v>
      </c>
      <c r="G5" s="25">
        <f>D5*F5</f>
        <v>0</v>
      </c>
      <c r="H5" s="29"/>
      <c r="J5" s="10"/>
      <c r="K5" s="11"/>
      <c r="L5" s="12"/>
      <c r="M5" s="12"/>
      <c r="N5" s="12"/>
      <c r="O5" s="12"/>
      <c r="P5" s="13"/>
      <c r="Q5" s="14"/>
      <c r="R5" s="14"/>
      <c r="S5" s="14"/>
      <c r="T5" s="12"/>
    </row>
    <row r="6" spans="1:20" x14ac:dyDescent="0.25">
      <c r="A6" s="128"/>
      <c r="B6" s="142"/>
      <c r="C6" s="143"/>
      <c r="D6" s="144"/>
      <c r="E6" s="145"/>
      <c r="F6" s="36" t="s">
        <v>9</v>
      </c>
      <c r="G6" s="37">
        <f>SUM(G5)</f>
        <v>0</v>
      </c>
      <c r="H6" s="29"/>
      <c r="J6" s="10"/>
      <c r="K6" s="11"/>
      <c r="L6" s="12"/>
      <c r="M6" s="12"/>
      <c r="N6" s="12"/>
      <c r="O6" s="12"/>
      <c r="P6" s="13"/>
      <c r="Q6" s="14"/>
      <c r="R6" s="14"/>
      <c r="S6" s="14"/>
      <c r="T6" s="12"/>
    </row>
    <row r="7" spans="1:20" ht="15.75" x14ac:dyDescent="0.25">
      <c r="C7" s="6"/>
      <c r="D7" s="7"/>
      <c r="E7" s="7"/>
      <c r="F7" s="38" t="s">
        <v>10</v>
      </c>
      <c r="G7" s="39">
        <v>0</v>
      </c>
      <c r="H7" s="29"/>
      <c r="J7" s="10"/>
      <c r="K7" s="11"/>
      <c r="L7" s="12"/>
      <c r="M7" s="12"/>
      <c r="N7" s="12"/>
      <c r="O7" s="12"/>
      <c r="P7" s="13"/>
      <c r="Q7" s="14"/>
      <c r="R7" s="14"/>
      <c r="S7" s="14"/>
      <c r="T7" s="12"/>
    </row>
    <row r="8" spans="1:20" ht="15.75" x14ac:dyDescent="0.25">
      <c r="B8" s="118" t="s">
        <v>23</v>
      </c>
      <c r="C8" s="15"/>
      <c r="D8" s="16"/>
      <c r="E8" s="16"/>
      <c r="F8" s="16"/>
      <c r="G8" s="17"/>
      <c r="H8" s="29"/>
      <c r="J8" s="10"/>
      <c r="K8" s="11"/>
      <c r="L8" s="12"/>
      <c r="M8" s="12"/>
      <c r="N8" s="12"/>
      <c r="O8" s="12"/>
      <c r="P8" s="13"/>
      <c r="Q8" s="14"/>
      <c r="R8" s="14"/>
      <c r="S8" s="14"/>
      <c r="T8" s="12"/>
    </row>
    <row r="9" spans="1:20" ht="26.25" x14ac:dyDescent="0.25">
      <c r="A9" s="18"/>
      <c r="B9" s="18" t="s">
        <v>1</v>
      </c>
      <c r="C9" s="18" t="s">
        <v>2</v>
      </c>
      <c r="D9" s="19" t="s">
        <v>3</v>
      </c>
      <c r="E9" s="20" t="s">
        <v>4</v>
      </c>
      <c r="F9" s="20" t="s">
        <v>5</v>
      </c>
      <c r="G9" s="20" t="s">
        <v>6</v>
      </c>
      <c r="H9" s="29"/>
      <c r="J9" s="10"/>
      <c r="K9" s="11"/>
      <c r="L9" s="12"/>
      <c r="M9" s="12"/>
      <c r="N9" s="12"/>
      <c r="O9" s="12"/>
      <c r="P9" s="13"/>
      <c r="Q9" s="14"/>
      <c r="R9" s="14"/>
      <c r="S9" s="14"/>
      <c r="T9" s="12"/>
    </row>
    <row r="10" spans="1:20" ht="108" x14ac:dyDescent="0.25">
      <c r="A10" s="22"/>
      <c r="B10" s="40"/>
      <c r="C10" s="23" t="s">
        <v>51</v>
      </c>
      <c r="D10" s="24">
        <v>262.01600000000002</v>
      </c>
      <c r="E10" s="30" t="s">
        <v>50</v>
      </c>
      <c r="F10" s="45">
        <v>0</v>
      </c>
      <c r="G10" s="25">
        <f t="shared" ref="G10" si="0">D10*F10</f>
        <v>0</v>
      </c>
      <c r="H10" s="29"/>
      <c r="J10" s="10"/>
      <c r="K10" s="11"/>
      <c r="L10" s="12"/>
      <c r="M10" s="12"/>
      <c r="N10" s="12"/>
      <c r="O10" s="12"/>
      <c r="P10" s="13"/>
      <c r="Q10" s="14"/>
      <c r="R10" s="14"/>
      <c r="S10" s="14"/>
      <c r="T10" s="12"/>
    </row>
    <row r="11" spans="1:20" x14ac:dyDescent="0.25">
      <c r="A11" s="22"/>
      <c r="B11" s="40"/>
      <c r="C11" s="23" t="s">
        <v>24</v>
      </c>
      <c r="D11" s="24">
        <v>1</v>
      </c>
      <c r="E11" s="30" t="s">
        <v>22</v>
      </c>
      <c r="F11" s="45">
        <v>0</v>
      </c>
      <c r="G11" s="25">
        <f>D11*F11</f>
        <v>0</v>
      </c>
      <c r="H11" s="29"/>
      <c r="J11" s="10"/>
      <c r="K11" s="11"/>
      <c r="L11" s="12"/>
      <c r="M11" s="12"/>
      <c r="N11" s="12"/>
      <c r="O11" s="12"/>
      <c r="P11" s="13"/>
      <c r="Q11" s="14"/>
      <c r="R11" s="14"/>
      <c r="S11" s="14"/>
      <c r="T11" s="12"/>
    </row>
    <row r="12" spans="1:20" x14ac:dyDescent="0.25">
      <c r="A12" s="128"/>
      <c r="B12" s="142"/>
      <c r="C12" s="143"/>
      <c r="D12" s="144"/>
      <c r="E12" s="145"/>
      <c r="F12" s="36" t="s">
        <v>9</v>
      </c>
      <c r="G12" s="37">
        <f>ROUND(SUM(G10:G11),0)</f>
        <v>0</v>
      </c>
      <c r="H12" s="29"/>
      <c r="J12" s="10"/>
      <c r="K12" s="11"/>
      <c r="L12" s="12"/>
      <c r="M12" s="12"/>
      <c r="N12" s="12"/>
      <c r="O12" s="12"/>
      <c r="P12" s="13"/>
      <c r="Q12" s="14"/>
      <c r="R12" s="14"/>
      <c r="S12" s="14"/>
      <c r="T12" s="12"/>
    </row>
    <row r="13" spans="1:20" ht="15.75" x14ac:dyDescent="0.25">
      <c r="C13" s="6"/>
      <c r="D13" s="7"/>
      <c r="E13" s="7"/>
      <c r="F13" s="38" t="s">
        <v>10</v>
      </c>
      <c r="G13" s="39">
        <v>0</v>
      </c>
      <c r="H13" s="29"/>
      <c r="J13" s="10"/>
      <c r="K13" s="11"/>
      <c r="L13" s="12"/>
      <c r="M13" s="12"/>
      <c r="N13" s="12"/>
      <c r="O13" s="12"/>
      <c r="P13" s="13"/>
      <c r="Q13" s="14"/>
      <c r="R13" s="14"/>
      <c r="S13" s="14"/>
      <c r="T13" s="12"/>
    </row>
    <row r="14" spans="1:20" ht="15.75" x14ac:dyDescent="0.25">
      <c r="B14" s="118" t="s">
        <v>25</v>
      </c>
      <c r="C14" s="15"/>
      <c r="D14" s="16"/>
      <c r="E14" s="16"/>
      <c r="F14" s="16"/>
      <c r="G14" s="17"/>
      <c r="H14" s="29"/>
      <c r="J14" s="10"/>
      <c r="K14" s="11"/>
      <c r="L14" s="12"/>
      <c r="M14" s="12"/>
      <c r="N14" s="12"/>
      <c r="O14" s="12"/>
      <c r="P14" s="13"/>
      <c r="Q14" s="14"/>
      <c r="R14" s="14"/>
      <c r="S14" s="14"/>
      <c r="T14" s="12"/>
    </row>
    <row r="15" spans="1:20" ht="26.25" x14ac:dyDescent="0.25">
      <c r="A15" s="18"/>
      <c r="B15" s="18" t="s">
        <v>1</v>
      </c>
      <c r="C15" s="18" t="s">
        <v>2</v>
      </c>
      <c r="D15" s="19" t="s">
        <v>3</v>
      </c>
      <c r="E15" s="20" t="s">
        <v>4</v>
      </c>
      <c r="F15" s="20" t="s">
        <v>5</v>
      </c>
      <c r="G15" s="20" t="s">
        <v>6</v>
      </c>
      <c r="H15" s="29"/>
      <c r="J15" s="10"/>
      <c r="K15" s="11"/>
      <c r="L15" s="12"/>
      <c r="M15" s="12"/>
      <c r="N15" s="12"/>
      <c r="O15" s="12"/>
      <c r="P15" s="13"/>
      <c r="Q15" s="14"/>
      <c r="R15" s="14"/>
      <c r="S15" s="14"/>
      <c r="T15" s="12"/>
    </row>
    <row r="16" spans="1:20" ht="84" x14ac:dyDescent="0.25">
      <c r="A16" s="22"/>
      <c r="B16" s="40"/>
      <c r="C16" s="23" t="s">
        <v>52</v>
      </c>
      <c r="D16" s="24">
        <v>262</v>
      </c>
      <c r="E16" s="30" t="s">
        <v>50</v>
      </c>
      <c r="F16" s="45">
        <v>0</v>
      </c>
      <c r="G16" s="25">
        <f>D16*F16</f>
        <v>0</v>
      </c>
      <c r="H16" s="29"/>
      <c r="J16" s="10"/>
      <c r="K16" s="11"/>
      <c r="L16" s="12"/>
      <c r="M16" s="12"/>
      <c r="N16" s="12"/>
      <c r="O16" s="12"/>
      <c r="P16" s="13"/>
      <c r="Q16" s="14"/>
      <c r="R16" s="14"/>
      <c r="S16" s="14"/>
      <c r="T16" s="12"/>
    </row>
    <row r="17" spans="1:20" x14ac:dyDescent="0.25">
      <c r="A17" s="22"/>
      <c r="B17" s="40"/>
      <c r="C17" s="23" t="s">
        <v>26</v>
      </c>
      <c r="D17" s="24">
        <v>150</v>
      </c>
      <c r="E17" s="30" t="s">
        <v>7</v>
      </c>
      <c r="F17" s="45">
        <v>0</v>
      </c>
      <c r="G17" s="25">
        <f>D17*F17</f>
        <v>0</v>
      </c>
      <c r="H17" s="29"/>
      <c r="J17" s="10"/>
      <c r="K17" s="11"/>
      <c r="L17" s="12"/>
      <c r="M17" s="12"/>
      <c r="N17" s="12"/>
      <c r="O17" s="12"/>
      <c r="P17" s="13"/>
      <c r="Q17" s="14"/>
      <c r="R17" s="14"/>
      <c r="S17" s="14"/>
      <c r="T17" s="12"/>
    </row>
    <row r="18" spans="1:20" x14ac:dyDescent="0.25">
      <c r="A18" s="128"/>
      <c r="B18" s="142"/>
      <c r="C18" s="143"/>
      <c r="D18" s="144"/>
      <c r="E18" s="145"/>
      <c r="F18" s="36" t="s">
        <v>9</v>
      </c>
      <c r="G18" s="37">
        <f>ROUND(SUM(G16:G17),0)</f>
        <v>0</v>
      </c>
      <c r="H18" s="29"/>
      <c r="J18" s="10"/>
      <c r="K18" s="11"/>
      <c r="L18" s="12"/>
      <c r="M18" s="12"/>
      <c r="N18" s="12"/>
      <c r="O18" s="12"/>
      <c r="P18" s="13"/>
      <c r="Q18" s="14"/>
      <c r="R18" s="14"/>
      <c r="S18" s="14"/>
      <c r="T18" s="12"/>
    </row>
    <row r="19" spans="1:20" ht="15.75" x14ac:dyDescent="0.25">
      <c r="C19" s="6"/>
      <c r="D19" s="7"/>
      <c r="E19" s="7"/>
      <c r="F19" s="38" t="s">
        <v>10</v>
      </c>
      <c r="G19" s="39">
        <v>0</v>
      </c>
      <c r="H19" s="29"/>
      <c r="J19" s="10"/>
      <c r="K19" s="11"/>
      <c r="L19" s="12"/>
      <c r="M19" s="12"/>
      <c r="N19" s="12"/>
      <c r="O19" s="12"/>
      <c r="P19" s="13"/>
      <c r="Q19" s="14"/>
      <c r="R19" s="14"/>
      <c r="S19" s="14"/>
      <c r="T19" s="12"/>
    </row>
    <row r="20" spans="1:20" ht="15.75" x14ac:dyDescent="0.25">
      <c r="B20" s="118" t="s">
        <v>12</v>
      </c>
      <c r="C20" s="15"/>
      <c r="D20" s="16"/>
      <c r="E20" s="16"/>
      <c r="F20" s="16"/>
      <c r="G20" s="17"/>
      <c r="H20" s="44"/>
      <c r="I20" s="26"/>
      <c r="J20" s="27"/>
      <c r="K20" s="28"/>
    </row>
    <row r="21" spans="1:20" ht="26.25" x14ac:dyDescent="0.25">
      <c r="A21" s="18"/>
      <c r="B21" s="18" t="s">
        <v>1</v>
      </c>
      <c r="C21" s="18" t="s">
        <v>2</v>
      </c>
      <c r="D21" s="19" t="s">
        <v>3</v>
      </c>
      <c r="E21" s="20" t="s">
        <v>4</v>
      </c>
      <c r="F21" s="20" t="s">
        <v>5</v>
      </c>
      <c r="G21" s="20" t="s">
        <v>6</v>
      </c>
      <c r="H21" s="44"/>
      <c r="I21" s="26"/>
      <c r="J21" s="27"/>
      <c r="K21" s="28"/>
    </row>
    <row r="22" spans="1:20" ht="60" x14ac:dyDescent="0.25">
      <c r="A22" s="22"/>
      <c r="B22" s="40"/>
      <c r="C22" s="23" t="s">
        <v>66</v>
      </c>
      <c r="D22" s="24">
        <v>30</v>
      </c>
      <c r="E22" s="30" t="s">
        <v>7</v>
      </c>
      <c r="F22" s="45">
        <v>0</v>
      </c>
      <c r="G22" s="25">
        <f>D22*F22</f>
        <v>0</v>
      </c>
      <c r="H22" s="117"/>
      <c r="I22" s="26"/>
      <c r="J22" s="27"/>
      <c r="K22" s="28"/>
      <c r="M22" s="28"/>
    </row>
    <row r="23" spans="1:20" ht="60" x14ac:dyDescent="0.25">
      <c r="A23" s="22"/>
      <c r="B23" s="40"/>
      <c r="C23" s="23" t="s">
        <v>67</v>
      </c>
      <c r="D23" s="24">
        <v>25</v>
      </c>
      <c r="E23" s="30" t="s">
        <v>7</v>
      </c>
      <c r="F23" s="45">
        <v>0</v>
      </c>
      <c r="G23" s="25">
        <f>D23*F23</f>
        <v>0</v>
      </c>
      <c r="H23" s="117"/>
      <c r="I23" s="26"/>
      <c r="J23" s="27"/>
      <c r="K23" s="28"/>
      <c r="M23" s="28"/>
    </row>
    <row r="24" spans="1:20" ht="60" x14ac:dyDescent="0.25">
      <c r="A24" s="22"/>
      <c r="B24" s="40"/>
      <c r="C24" s="23" t="s">
        <v>68</v>
      </c>
      <c r="D24" s="24">
        <v>2</v>
      </c>
      <c r="E24" s="30" t="s">
        <v>7</v>
      </c>
      <c r="F24" s="45">
        <v>0</v>
      </c>
      <c r="G24" s="25">
        <f t="shared" ref="G24:G25" si="1">D24*F24</f>
        <v>0</v>
      </c>
      <c r="H24" s="117"/>
      <c r="I24" s="26"/>
      <c r="J24" s="27"/>
      <c r="K24" s="28"/>
      <c r="M24" s="28"/>
    </row>
    <row r="25" spans="1:20" ht="27.75" customHeight="1" x14ac:dyDescent="0.25">
      <c r="A25" s="22"/>
      <c r="B25" s="40"/>
      <c r="C25" s="23" t="s">
        <v>69</v>
      </c>
      <c r="D25" s="24">
        <v>108</v>
      </c>
      <c r="E25" s="30" t="s">
        <v>7</v>
      </c>
      <c r="F25" s="45">
        <v>0</v>
      </c>
      <c r="G25" s="25">
        <f t="shared" si="1"/>
        <v>0</v>
      </c>
      <c r="H25" s="117"/>
      <c r="I25" s="26"/>
      <c r="J25" s="27"/>
      <c r="K25" s="28"/>
      <c r="M25" s="28"/>
    </row>
    <row r="26" spans="1:20" x14ac:dyDescent="0.25">
      <c r="A26" s="22"/>
      <c r="B26" s="46"/>
      <c r="C26" s="41" t="s">
        <v>70</v>
      </c>
      <c r="D26" s="24">
        <v>30</v>
      </c>
      <c r="E26" s="30" t="s">
        <v>7</v>
      </c>
      <c r="F26" s="25">
        <v>0</v>
      </c>
      <c r="G26" s="25">
        <f t="shared" ref="G26" si="2">D26*F26</f>
        <v>0</v>
      </c>
      <c r="H26" s="180"/>
      <c r="I26" s="26"/>
      <c r="J26" s="27"/>
      <c r="K26" s="28"/>
      <c r="L26" s="47"/>
    </row>
    <row r="27" spans="1:20" x14ac:dyDescent="0.25">
      <c r="A27" s="10"/>
      <c r="B27" s="10"/>
      <c r="C27" s="10"/>
      <c r="D27" s="10"/>
      <c r="E27" s="10"/>
      <c r="F27" s="36" t="s">
        <v>9</v>
      </c>
      <c r="G27" s="37">
        <f>SUM(G22:G26)</f>
        <v>0</v>
      </c>
      <c r="H27" s="31"/>
      <c r="I27" s="26"/>
      <c r="J27" s="27"/>
      <c r="K27" s="28"/>
    </row>
    <row r="28" spans="1:20" x14ac:dyDescent="0.25">
      <c r="A28" s="10"/>
      <c r="B28" s="10"/>
      <c r="C28" s="10"/>
      <c r="D28" s="10"/>
      <c r="E28" s="10"/>
      <c r="F28" s="38" t="s">
        <v>10</v>
      </c>
      <c r="G28" s="39">
        <v>0</v>
      </c>
      <c r="H28" s="29"/>
      <c r="I28" s="26"/>
      <c r="J28" s="27"/>
      <c r="K28" s="28"/>
    </row>
    <row r="29" spans="1:20" ht="15.75" x14ac:dyDescent="0.25">
      <c r="B29" s="127" t="s">
        <v>11</v>
      </c>
      <c r="C29" s="119"/>
      <c r="D29" s="120"/>
      <c r="E29" s="120"/>
      <c r="F29" s="120"/>
      <c r="G29" s="17"/>
      <c r="H29" s="29"/>
      <c r="I29" s="26"/>
      <c r="J29" s="27"/>
      <c r="K29" s="28"/>
    </row>
    <row r="30" spans="1:20" ht="26.25" x14ac:dyDescent="0.25">
      <c r="A30" s="18"/>
      <c r="B30" s="18" t="s">
        <v>1</v>
      </c>
      <c r="C30" s="18" t="s">
        <v>2</v>
      </c>
      <c r="D30" s="19" t="s">
        <v>3</v>
      </c>
      <c r="E30" s="20" t="s">
        <v>4</v>
      </c>
      <c r="F30" s="20" t="s">
        <v>5</v>
      </c>
      <c r="G30" s="20" t="s">
        <v>6</v>
      </c>
      <c r="H30" s="29"/>
      <c r="I30" s="26"/>
      <c r="J30" s="27"/>
      <c r="K30" s="28"/>
    </row>
    <row r="31" spans="1:20" ht="48" x14ac:dyDescent="0.25">
      <c r="A31" s="121"/>
      <c r="B31" s="122"/>
      <c r="C31" s="123" t="s">
        <v>72</v>
      </c>
      <c r="D31" s="126">
        <v>1</v>
      </c>
      <c r="E31" s="124" t="s">
        <v>7</v>
      </c>
      <c r="F31" s="125">
        <v>0</v>
      </c>
      <c r="G31" s="125">
        <f t="shared" ref="G31:G46" si="3">D31*F31</f>
        <v>0</v>
      </c>
      <c r="H31" s="29"/>
      <c r="I31" s="26"/>
      <c r="J31" s="27"/>
      <c r="K31" s="28"/>
    </row>
    <row r="32" spans="1:20" ht="48" x14ac:dyDescent="0.25">
      <c r="A32" s="121"/>
      <c r="B32" s="122"/>
      <c r="C32" s="123" t="s">
        <v>71</v>
      </c>
      <c r="D32" s="126">
        <v>1</v>
      </c>
      <c r="E32" s="124" t="s">
        <v>7</v>
      </c>
      <c r="F32" s="125">
        <v>0</v>
      </c>
      <c r="G32" s="125">
        <f t="shared" si="3"/>
        <v>0</v>
      </c>
      <c r="H32" s="29"/>
      <c r="I32" s="26"/>
      <c r="J32" s="27"/>
      <c r="K32" s="28"/>
    </row>
    <row r="33" spans="1:11" ht="48" x14ac:dyDescent="0.25">
      <c r="A33" s="121"/>
      <c r="B33" s="122"/>
      <c r="C33" s="123" t="s">
        <v>73</v>
      </c>
      <c r="D33" s="126">
        <v>5</v>
      </c>
      <c r="E33" s="124" t="s">
        <v>7</v>
      </c>
      <c r="F33" s="125">
        <v>0</v>
      </c>
      <c r="G33" s="125">
        <f t="shared" si="3"/>
        <v>0</v>
      </c>
      <c r="H33" s="29"/>
      <c r="I33" s="26"/>
      <c r="J33" s="27"/>
      <c r="K33" s="28"/>
    </row>
    <row r="34" spans="1:11" ht="48" x14ac:dyDescent="0.25">
      <c r="A34" s="121"/>
      <c r="B34" s="122"/>
      <c r="C34" s="123" t="s">
        <v>74</v>
      </c>
      <c r="D34" s="126">
        <v>4</v>
      </c>
      <c r="E34" s="124" t="s">
        <v>7</v>
      </c>
      <c r="F34" s="125">
        <v>0</v>
      </c>
      <c r="G34" s="125">
        <f t="shared" si="3"/>
        <v>0</v>
      </c>
      <c r="H34" s="29"/>
      <c r="I34" s="26"/>
      <c r="J34" s="27"/>
      <c r="K34" s="28"/>
    </row>
    <row r="35" spans="1:11" ht="48" x14ac:dyDescent="0.25">
      <c r="A35" s="121"/>
      <c r="B35" s="122"/>
      <c r="C35" s="123" t="s">
        <v>75</v>
      </c>
      <c r="D35" s="126">
        <v>2</v>
      </c>
      <c r="E35" s="124" t="s">
        <v>7</v>
      </c>
      <c r="F35" s="125">
        <v>0</v>
      </c>
      <c r="G35" s="125">
        <f t="shared" si="3"/>
        <v>0</v>
      </c>
      <c r="H35" s="29"/>
      <c r="I35" s="26"/>
      <c r="J35" s="27"/>
      <c r="K35" s="28"/>
    </row>
    <row r="36" spans="1:11" ht="48" x14ac:dyDescent="0.25">
      <c r="A36" s="121"/>
      <c r="B36" s="122"/>
      <c r="C36" s="123" t="s">
        <v>76</v>
      </c>
      <c r="D36" s="126">
        <v>4</v>
      </c>
      <c r="E36" s="124" t="s">
        <v>7</v>
      </c>
      <c r="F36" s="125">
        <v>0</v>
      </c>
      <c r="G36" s="125">
        <f t="shared" si="3"/>
        <v>0</v>
      </c>
      <c r="H36" s="29"/>
      <c r="I36" s="26"/>
      <c r="J36" s="27"/>
      <c r="K36" s="28"/>
    </row>
    <row r="37" spans="1:11" ht="36" x14ac:dyDescent="0.25">
      <c r="A37" s="121"/>
      <c r="B37" s="122"/>
      <c r="C37" s="123" t="s">
        <v>77</v>
      </c>
      <c r="D37" s="126">
        <v>1</v>
      </c>
      <c r="E37" s="124" t="s">
        <v>7</v>
      </c>
      <c r="F37" s="125">
        <v>0</v>
      </c>
      <c r="G37" s="125">
        <f t="shared" si="3"/>
        <v>0</v>
      </c>
      <c r="H37" s="29"/>
      <c r="I37" s="26"/>
      <c r="J37" s="27"/>
      <c r="K37" s="28"/>
    </row>
    <row r="38" spans="1:11" ht="51.75" customHeight="1" x14ac:dyDescent="0.25">
      <c r="A38" s="121"/>
      <c r="B38" s="122"/>
      <c r="C38" s="123" t="s">
        <v>78</v>
      </c>
      <c r="D38" s="126">
        <v>16</v>
      </c>
      <c r="E38" s="124" t="s">
        <v>7</v>
      </c>
      <c r="F38" s="125">
        <v>0</v>
      </c>
      <c r="G38" s="125">
        <f t="shared" si="3"/>
        <v>0</v>
      </c>
      <c r="H38" s="29"/>
      <c r="I38" s="26"/>
      <c r="J38" s="27"/>
      <c r="K38" s="28"/>
    </row>
    <row r="39" spans="1:11" ht="24.75" x14ac:dyDescent="0.25">
      <c r="A39" s="22"/>
      <c r="B39" s="46"/>
      <c r="C39" s="48" t="s">
        <v>79</v>
      </c>
      <c r="D39" s="48">
        <v>1</v>
      </c>
      <c r="E39" s="49" t="s">
        <v>7</v>
      </c>
      <c r="F39" s="25">
        <v>0</v>
      </c>
      <c r="G39" s="25">
        <f t="shared" si="3"/>
        <v>0</v>
      </c>
      <c r="H39" s="29"/>
      <c r="I39" s="26"/>
      <c r="J39" s="27"/>
      <c r="K39" s="28"/>
    </row>
    <row r="40" spans="1:11" ht="24.75" x14ac:dyDescent="0.25">
      <c r="A40" s="22"/>
      <c r="B40" s="46"/>
      <c r="C40" s="48" t="s">
        <v>80</v>
      </c>
      <c r="D40" s="48">
        <v>17</v>
      </c>
      <c r="E40" s="49" t="s">
        <v>7</v>
      </c>
      <c r="F40" s="25">
        <v>0</v>
      </c>
      <c r="G40" s="25">
        <f t="shared" si="3"/>
        <v>0</v>
      </c>
      <c r="H40" s="29"/>
      <c r="I40" s="26"/>
      <c r="J40" s="27"/>
      <c r="K40" s="28"/>
    </row>
    <row r="41" spans="1:11" ht="24.75" x14ac:dyDescent="0.25">
      <c r="A41" s="22"/>
      <c r="B41" s="46"/>
      <c r="C41" s="48" t="s">
        <v>81</v>
      </c>
      <c r="D41" s="48">
        <v>10</v>
      </c>
      <c r="E41" s="49" t="s">
        <v>7</v>
      </c>
      <c r="F41" s="25">
        <v>0</v>
      </c>
      <c r="G41" s="25">
        <f t="shared" si="3"/>
        <v>0</v>
      </c>
      <c r="H41" s="29"/>
      <c r="I41" s="26"/>
      <c r="J41" s="27"/>
      <c r="K41" s="28"/>
    </row>
    <row r="42" spans="1:11" ht="24.75" x14ac:dyDescent="0.25">
      <c r="A42" s="22"/>
      <c r="B42" s="46"/>
      <c r="C42" s="48" t="s">
        <v>82</v>
      </c>
      <c r="D42" s="48">
        <v>2</v>
      </c>
      <c r="E42" s="49" t="s">
        <v>7</v>
      </c>
      <c r="F42" s="25">
        <v>0</v>
      </c>
      <c r="G42" s="25">
        <f t="shared" si="3"/>
        <v>0</v>
      </c>
      <c r="H42" s="29"/>
      <c r="I42" s="26"/>
      <c r="J42" s="27"/>
      <c r="K42" s="28"/>
    </row>
    <row r="43" spans="1:11" ht="24.75" x14ac:dyDescent="0.25">
      <c r="A43" s="22"/>
      <c r="B43" s="46"/>
      <c r="C43" s="48" t="s">
        <v>83</v>
      </c>
      <c r="D43" s="48">
        <v>12</v>
      </c>
      <c r="E43" s="49" t="s">
        <v>7</v>
      </c>
      <c r="F43" s="25">
        <v>0</v>
      </c>
      <c r="G43" s="25">
        <f t="shared" si="3"/>
        <v>0</v>
      </c>
      <c r="H43" s="29"/>
      <c r="I43" s="26"/>
      <c r="J43" s="27"/>
      <c r="K43" s="28"/>
    </row>
    <row r="44" spans="1:11" ht="24.75" x14ac:dyDescent="0.25">
      <c r="A44" s="22"/>
      <c r="B44" s="46"/>
      <c r="C44" s="48" t="s">
        <v>84</v>
      </c>
      <c r="D44" s="48">
        <v>10</v>
      </c>
      <c r="E44" s="49" t="s">
        <v>7</v>
      </c>
      <c r="F44" s="25">
        <v>0</v>
      </c>
      <c r="G44" s="25">
        <f t="shared" si="3"/>
        <v>0</v>
      </c>
      <c r="H44" s="29"/>
      <c r="I44" s="26"/>
      <c r="J44" s="27"/>
      <c r="K44" s="28"/>
    </row>
    <row r="45" spans="1:11" x14ac:dyDescent="0.25">
      <c r="A45" s="22"/>
      <c r="B45" s="46"/>
      <c r="C45" s="48" t="s">
        <v>85</v>
      </c>
      <c r="D45" s="48">
        <v>10</v>
      </c>
      <c r="E45" s="49" t="s">
        <v>7</v>
      </c>
      <c r="F45" s="25">
        <v>0</v>
      </c>
      <c r="G45" s="25">
        <f t="shared" si="3"/>
        <v>0</v>
      </c>
      <c r="H45" s="29"/>
      <c r="I45" s="26"/>
      <c r="J45" s="27"/>
      <c r="K45" s="28"/>
    </row>
    <row r="46" spans="1:11" x14ac:dyDescent="0.25">
      <c r="A46" s="22"/>
      <c r="B46" s="46"/>
      <c r="C46" s="48" t="s">
        <v>86</v>
      </c>
      <c r="D46" s="48">
        <v>17</v>
      </c>
      <c r="E46" s="49" t="s">
        <v>7</v>
      </c>
      <c r="F46" s="25">
        <v>0</v>
      </c>
      <c r="G46" s="25">
        <f t="shared" si="3"/>
        <v>0</v>
      </c>
      <c r="H46" s="29"/>
      <c r="I46" s="26"/>
      <c r="J46" s="27"/>
      <c r="K46" s="28"/>
    </row>
    <row r="47" spans="1:11" x14ac:dyDescent="0.25">
      <c r="A47" s="22"/>
      <c r="B47" s="46"/>
      <c r="C47" s="48" t="s">
        <v>87</v>
      </c>
      <c r="D47" s="48">
        <v>1</v>
      </c>
      <c r="E47" s="49" t="s">
        <v>7</v>
      </c>
      <c r="F47" s="25">
        <v>0</v>
      </c>
      <c r="G47" s="25">
        <f t="shared" ref="G47" si="4">D47*F47</f>
        <v>0</v>
      </c>
      <c r="H47" s="29"/>
      <c r="I47" s="26"/>
      <c r="J47" s="27"/>
      <c r="K47" s="28"/>
    </row>
    <row r="48" spans="1:11" x14ac:dyDescent="0.25">
      <c r="A48" s="128"/>
      <c r="B48" s="62"/>
      <c r="C48" s="129"/>
      <c r="D48" s="129"/>
      <c r="E48" s="130"/>
      <c r="F48" s="36" t="s">
        <v>9</v>
      </c>
      <c r="G48" s="37">
        <f>SUM(G31:G47)</f>
        <v>0</v>
      </c>
      <c r="H48" s="29"/>
      <c r="I48" s="26"/>
      <c r="J48" s="27"/>
      <c r="K48" s="28"/>
    </row>
    <row r="49" spans="1:13" x14ac:dyDescent="0.25">
      <c r="A49" s="128"/>
      <c r="B49" s="62"/>
      <c r="C49" s="129"/>
      <c r="D49" s="129"/>
      <c r="E49" s="130"/>
      <c r="F49" s="38" t="s">
        <v>10</v>
      </c>
      <c r="G49" s="39">
        <v>0</v>
      </c>
      <c r="H49" s="29"/>
      <c r="I49" s="26"/>
      <c r="J49" s="27"/>
      <c r="K49" s="28"/>
    </row>
    <row r="50" spans="1:13" ht="15.75" x14ac:dyDescent="0.25">
      <c r="B50" s="118" t="s">
        <v>20</v>
      </c>
      <c r="C50" s="15"/>
      <c r="D50" s="16"/>
      <c r="E50" s="16"/>
      <c r="F50" s="16"/>
      <c r="G50" s="16"/>
      <c r="H50" s="29"/>
      <c r="I50" s="26"/>
      <c r="J50" s="28"/>
      <c r="K50" s="28"/>
    </row>
    <row r="51" spans="1:13" ht="26.25" x14ac:dyDescent="0.25">
      <c r="A51" s="18"/>
      <c r="B51" s="18" t="s">
        <v>1</v>
      </c>
      <c r="C51" s="18" t="s">
        <v>2</v>
      </c>
      <c r="D51" s="19" t="s">
        <v>3</v>
      </c>
      <c r="E51" s="20" t="s">
        <v>4</v>
      </c>
      <c r="F51" s="20" t="s">
        <v>5</v>
      </c>
      <c r="G51" s="20" t="s">
        <v>6</v>
      </c>
      <c r="H51" s="29"/>
      <c r="I51" s="26"/>
      <c r="J51" s="28"/>
      <c r="K51" s="28"/>
    </row>
    <row r="52" spans="1:13" x14ac:dyDescent="0.25">
      <c r="A52" s="22"/>
      <c r="B52" s="46"/>
      <c r="C52" s="48" t="s">
        <v>88</v>
      </c>
      <c r="D52" s="48">
        <v>90</v>
      </c>
      <c r="E52" s="49" t="s">
        <v>8</v>
      </c>
      <c r="F52" s="25">
        <v>0</v>
      </c>
      <c r="G52" s="25">
        <f>D52*F52</f>
        <v>0</v>
      </c>
      <c r="H52" s="29"/>
      <c r="I52" s="26"/>
      <c r="J52" s="28"/>
      <c r="K52" s="28"/>
    </row>
    <row r="53" spans="1:13" ht="18" customHeight="1" x14ac:dyDescent="0.25">
      <c r="A53" s="22"/>
      <c r="B53" s="46"/>
      <c r="C53" s="48" t="s">
        <v>89</v>
      </c>
      <c r="D53" s="48">
        <v>150</v>
      </c>
      <c r="E53" s="49" t="s">
        <v>8</v>
      </c>
      <c r="F53" s="25">
        <v>0</v>
      </c>
      <c r="G53" s="25">
        <f>D53*F53</f>
        <v>0</v>
      </c>
      <c r="H53" s="29"/>
      <c r="I53" s="26"/>
      <c r="J53" s="28"/>
      <c r="K53" s="28"/>
      <c r="M53" s="28"/>
    </row>
    <row r="54" spans="1:13" x14ac:dyDescent="0.25">
      <c r="A54" s="22"/>
      <c r="B54" s="46"/>
      <c r="C54" s="48" t="s">
        <v>90</v>
      </c>
      <c r="D54" s="48">
        <v>48</v>
      </c>
      <c r="E54" s="49" t="s">
        <v>7</v>
      </c>
      <c r="F54" s="25">
        <v>0</v>
      </c>
      <c r="G54" s="25">
        <f t="shared" ref="G54:G59" si="5">D54*F54</f>
        <v>0</v>
      </c>
      <c r="H54" s="29"/>
      <c r="I54" s="26"/>
      <c r="J54" s="27"/>
      <c r="K54" s="28"/>
      <c r="M54" s="28"/>
    </row>
    <row r="55" spans="1:13" x14ac:dyDescent="0.25">
      <c r="A55" s="22"/>
      <c r="B55" s="46"/>
      <c r="C55" s="48" t="s">
        <v>91</v>
      </c>
      <c r="D55" s="48">
        <v>100</v>
      </c>
      <c r="E55" s="49" t="s">
        <v>7</v>
      </c>
      <c r="F55" s="25">
        <v>0</v>
      </c>
      <c r="G55" s="25">
        <f t="shared" si="5"/>
        <v>0</v>
      </c>
      <c r="H55" s="29"/>
      <c r="I55" s="26"/>
      <c r="J55" s="27"/>
      <c r="K55" s="28"/>
      <c r="M55" s="28"/>
    </row>
    <row r="56" spans="1:13" x14ac:dyDescent="0.25">
      <c r="A56" s="22"/>
      <c r="B56" s="46"/>
      <c r="C56" s="48" t="s">
        <v>92</v>
      </c>
      <c r="D56" s="48">
        <v>5</v>
      </c>
      <c r="E56" s="49" t="s">
        <v>7</v>
      </c>
      <c r="F56" s="25">
        <v>0</v>
      </c>
      <c r="G56" s="25">
        <f t="shared" si="5"/>
        <v>0</v>
      </c>
      <c r="H56" s="29"/>
      <c r="I56" s="26"/>
      <c r="J56" s="27"/>
      <c r="K56" s="28"/>
      <c r="M56" s="28"/>
    </row>
    <row r="57" spans="1:13" x14ac:dyDescent="0.25">
      <c r="A57" s="22"/>
      <c r="B57" s="46"/>
      <c r="C57" s="48" t="s">
        <v>93</v>
      </c>
      <c r="D57" s="48">
        <v>18</v>
      </c>
      <c r="E57" s="49" t="s">
        <v>7</v>
      </c>
      <c r="F57" s="25">
        <v>0</v>
      </c>
      <c r="G57" s="25">
        <f t="shared" si="5"/>
        <v>0</v>
      </c>
      <c r="H57" s="29"/>
      <c r="I57" s="26"/>
      <c r="J57" s="27"/>
      <c r="K57" s="28"/>
      <c r="M57" s="28"/>
    </row>
    <row r="58" spans="1:13" x14ac:dyDescent="0.25">
      <c r="A58" s="22"/>
      <c r="B58" s="46"/>
      <c r="C58" s="48" t="s">
        <v>94</v>
      </c>
      <c r="D58" s="48">
        <v>3</v>
      </c>
      <c r="E58" s="49" t="s">
        <v>7</v>
      </c>
      <c r="F58" s="25">
        <v>0</v>
      </c>
      <c r="G58" s="25">
        <f t="shared" si="5"/>
        <v>0</v>
      </c>
      <c r="H58" s="29"/>
      <c r="I58" s="26"/>
      <c r="J58" s="27"/>
      <c r="K58" s="28"/>
      <c r="M58" s="28"/>
    </row>
    <row r="59" spans="1:13" ht="16.5" x14ac:dyDescent="0.3">
      <c r="A59" s="22"/>
      <c r="B59" s="32"/>
      <c r="C59" s="33" t="s">
        <v>87</v>
      </c>
      <c r="D59" s="34">
        <v>1</v>
      </c>
      <c r="E59" s="42" t="s">
        <v>7</v>
      </c>
      <c r="F59" s="25">
        <v>0</v>
      </c>
      <c r="G59" s="25">
        <f t="shared" si="5"/>
        <v>0</v>
      </c>
      <c r="H59" s="29"/>
      <c r="I59" s="26"/>
      <c r="J59" s="27"/>
      <c r="K59" s="50"/>
    </row>
    <row r="60" spans="1:13" ht="15" customHeight="1" x14ac:dyDescent="0.25">
      <c r="A60" s="51"/>
      <c r="B60" s="52"/>
      <c r="C60" s="53"/>
      <c r="D60" s="54"/>
      <c r="E60" s="55"/>
      <c r="F60" s="36" t="s">
        <v>9</v>
      </c>
      <c r="G60" s="37">
        <f>ROUND(SUM(G52:G59),0)</f>
        <v>0</v>
      </c>
      <c r="H60" s="21"/>
      <c r="I60" s="26"/>
      <c r="J60" s="27"/>
      <c r="K60" s="28"/>
    </row>
    <row r="61" spans="1:13" ht="15" customHeight="1" x14ac:dyDescent="0.25">
      <c r="A61" s="51"/>
      <c r="B61" s="52"/>
      <c r="C61" s="53"/>
      <c r="D61" s="54"/>
      <c r="E61" s="55"/>
      <c r="F61" s="38" t="s">
        <v>10</v>
      </c>
      <c r="G61" s="39">
        <v>0</v>
      </c>
      <c r="H61" s="29"/>
      <c r="I61" s="26"/>
      <c r="J61" s="27"/>
      <c r="K61" s="28"/>
    </row>
    <row r="62" spans="1:13" ht="15" customHeight="1" x14ac:dyDescent="0.25">
      <c r="B62" s="118" t="s">
        <v>27</v>
      </c>
      <c r="C62" s="15"/>
      <c r="D62" s="16"/>
      <c r="E62" s="16"/>
      <c r="F62" s="16"/>
      <c r="G62" s="17"/>
      <c r="H62" s="29"/>
      <c r="I62" s="26"/>
      <c r="J62" s="27"/>
      <c r="K62" s="28"/>
    </row>
    <row r="63" spans="1:13" ht="15" customHeight="1" x14ac:dyDescent="0.25">
      <c r="A63" s="18"/>
      <c r="B63" s="18" t="s">
        <v>1</v>
      </c>
      <c r="C63" s="18" t="s">
        <v>2</v>
      </c>
      <c r="D63" s="19" t="s">
        <v>3</v>
      </c>
      <c r="E63" s="20" t="s">
        <v>4</v>
      </c>
      <c r="F63" s="20" t="s">
        <v>5</v>
      </c>
      <c r="G63" s="20" t="s">
        <v>6</v>
      </c>
      <c r="H63" s="29"/>
      <c r="I63" s="26"/>
      <c r="J63" s="27"/>
      <c r="K63" s="28"/>
    </row>
    <row r="64" spans="1:13" ht="72" x14ac:dyDescent="0.25">
      <c r="A64" s="22"/>
      <c r="B64" s="40"/>
      <c r="C64" s="23" t="s">
        <v>62</v>
      </c>
      <c r="D64" s="24">
        <v>1</v>
      </c>
      <c r="E64" s="30" t="s">
        <v>7</v>
      </c>
      <c r="F64" s="45">
        <v>0</v>
      </c>
      <c r="G64" s="25">
        <f>D64*F64</f>
        <v>0</v>
      </c>
      <c r="H64" s="29"/>
      <c r="I64" s="26"/>
      <c r="J64" s="27"/>
      <c r="K64" s="28"/>
    </row>
    <row r="65" spans="1:11" ht="15" customHeight="1" x14ac:dyDescent="0.25">
      <c r="A65" s="128"/>
      <c r="B65" s="142"/>
      <c r="C65" s="143"/>
      <c r="D65" s="144"/>
      <c r="E65" s="145"/>
      <c r="F65" s="36" t="s">
        <v>9</v>
      </c>
      <c r="G65" s="37">
        <f>SUM(G64:G64)</f>
        <v>0</v>
      </c>
      <c r="H65" s="29"/>
      <c r="I65" s="26"/>
      <c r="J65" s="27"/>
      <c r="K65" s="28"/>
    </row>
    <row r="66" spans="1:11" ht="15" customHeight="1" x14ac:dyDescent="0.25">
      <c r="C66" s="6"/>
      <c r="D66" s="7"/>
      <c r="E66" s="7"/>
      <c r="F66" s="38" t="s">
        <v>10</v>
      </c>
      <c r="G66" s="39">
        <v>0</v>
      </c>
      <c r="H66" s="29"/>
      <c r="I66" s="26"/>
      <c r="J66" s="27"/>
      <c r="K66" s="28"/>
    </row>
    <row r="67" spans="1:11" ht="15" customHeight="1" x14ac:dyDescent="0.25">
      <c r="B67" s="118" t="s">
        <v>65</v>
      </c>
      <c r="C67" s="15"/>
      <c r="D67" s="16"/>
      <c r="E67" s="16"/>
      <c r="F67" s="16"/>
      <c r="G67" s="17"/>
      <c r="H67" s="29"/>
      <c r="I67" s="26"/>
      <c r="J67" s="27"/>
      <c r="K67" s="28"/>
    </row>
    <row r="68" spans="1:11" ht="15" customHeight="1" x14ac:dyDescent="0.25">
      <c r="A68" s="18"/>
      <c r="B68" s="18" t="s">
        <v>1</v>
      </c>
      <c r="C68" s="18" t="s">
        <v>2</v>
      </c>
      <c r="D68" s="19" t="s">
        <v>3</v>
      </c>
      <c r="E68" s="20" t="s">
        <v>4</v>
      </c>
      <c r="F68" s="20" t="s">
        <v>5</v>
      </c>
      <c r="G68" s="20" t="s">
        <v>6</v>
      </c>
      <c r="H68" s="29"/>
      <c r="I68" s="26"/>
      <c r="J68" s="27"/>
      <c r="K68" s="28"/>
    </row>
    <row r="69" spans="1:11" ht="84" x14ac:dyDescent="0.25">
      <c r="A69" s="22"/>
      <c r="B69" s="40"/>
      <c r="C69" s="23" t="s">
        <v>102</v>
      </c>
      <c r="D69" s="24">
        <v>1</v>
      </c>
      <c r="E69" s="30" t="s">
        <v>7</v>
      </c>
      <c r="F69" s="45">
        <v>0</v>
      </c>
      <c r="G69" s="25">
        <f>D69*F69</f>
        <v>0</v>
      </c>
      <c r="H69" s="29"/>
      <c r="I69" s="26"/>
      <c r="J69" s="27"/>
      <c r="K69" s="28"/>
    </row>
    <row r="70" spans="1:11" ht="15" customHeight="1" x14ac:dyDescent="0.25">
      <c r="A70" s="128"/>
      <c r="B70" s="142"/>
      <c r="C70" s="143"/>
      <c r="D70" s="144"/>
      <c r="E70" s="145"/>
      <c r="F70" s="36" t="s">
        <v>9</v>
      </c>
      <c r="G70" s="37">
        <f>SUM(G69:G69)</f>
        <v>0</v>
      </c>
      <c r="H70" s="29"/>
      <c r="I70" s="26"/>
      <c r="J70" s="27"/>
      <c r="K70" s="28"/>
    </row>
    <row r="71" spans="1:11" ht="15" customHeight="1" x14ac:dyDescent="0.25">
      <c r="C71" s="6"/>
      <c r="D71" s="7"/>
      <c r="E71" s="7"/>
      <c r="F71" s="38" t="s">
        <v>10</v>
      </c>
      <c r="G71" s="39" t="s">
        <v>95</v>
      </c>
      <c r="H71" s="29"/>
      <c r="I71" s="26"/>
      <c r="J71" s="27"/>
      <c r="K71" s="28"/>
    </row>
    <row r="72" spans="1:11" ht="15" customHeight="1" x14ac:dyDescent="0.25">
      <c r="A72"/>
      <c r="B72" s="173" t="s">
        <v>28</v>
      </c>
      <c r="C72" s="146"/>
      <c r="D72" s="147"/>
      <c r="E72" s="147"/>
      <c r="F72" s="147"/>
      <c r="G72" s="147"/>
      <c r="H72" s="29"/>
      <c r="I72" s="26"/>
      <c r="J72" s="27"/>
      <c r="K72" s="28"/>
    </row>
    <row r="73" spans="1:11" ht="15" customHeight="1" x14ac:dyDescent="0.25">
      <c r="A73" s="148"/>
      <c r="B73" s="148" t="s">
        <v>1</v>
      </c>
      <c r="C73" s="148" t="s">
        <v>2</v>
      </c>
      <c r="D73" s="149" t="s">
        <v>3</v>
      </c>
      <c r="E73" s="150" t="s">
        <v>4</v>
      </c>
      <c r="F73" s="150" t="s">
        <v>5</v>
      </c>
      <c r="G73" s="150" t="s">
        <v>6</v>
      </c>
      <c r="H73" s="29"/>
      <c r="I73" s="26"/>
      <c r="J73" s="27"/>
      <c r="K73" s="28"/>
    </row>
    <row r="74" spans="1:11" ht="15" customHeight="1" x14ac:dyDescent="0.25">
      <c r="A74" s="151"/>
      <c r="B74" s="152" t="s">
        <v>29</v>
      </c>
      <c r="C74" s="151" t="s">
        <v>56</v>
      </c>
      <c r="D74" s="239"/>
      <c r="E74" s="240"/>
      <c r="F74" s="240"/>
      <c r="G74" s="241"/>
      <c r="H74" s="29"/>
      <c r="I74" s="26"/>
      <c r="J74" s="27"/>
      <c r="K74" s="28"/>
    </row>
    <row r="75" spans="1:11" ht="15" customHeight="1" x14ac:dyDescent="0.25">
      <c r="A75" s="242"/>
      <c r="B75" s="153" t="s">
        <v>30</v>
      </c>
      <c r="C75" s="154" t="s">
        <v>54</v>
      </c>
      <c r="D75" s="243"/>
      <c r="E75" s="244"/>
      <c r="F75" s="244"/>
      <c r="G75" s="245"/>
      <c r="H75" s="29"/>
      <c r="I75" s="26"/>
      <c r="J75" s="27"/>
      <c r="K75" s="28"/>
    </row>
    <row r="76" spans="1:11" ht="15" customHeight="1" x14ac:dyDescent="0.25">
      <c r="A76" s="242"/>
      <c r="B76" s="153" t="s">
        <v>31</v>
      </c>
      <c r="C76" s="154" t="s">
        <v>55</v>
      </c>
      <c r="D76" s="246"/>
      <c r="E76" s="247"/>
      <c r="F76" s="247"/>
      <c r="G76" s="248"/>
      <c r="H76" s="29"/>
      <c r="I76" s="26"/>
      <c r="J76" s="27"/>
      <c r="K76" s="28"/>
    </row>
    <row r="77" spans="1:11" ht="15" customHeight="1" x14ac:dyDescent="0.25">
      <c r="A77" s="242"/>
      <c r="B77" s="153" t="s">
        <v>32</v>
      </c>
      <c r="C77" s="154"/>
      <c r="D77" s="246"/>
      <c r="E77" s="247"/>
      <c r="F77" s="247"/>
      <c r="G77" s="248"/>
      <c r="H77" s="29"/>
      <c r="I77" s="26"/>
      <c r="J77" s="27"/>
      <c r="K77" s="28"/>
    </row>
    <row r="78" spans="1:11" ht="15" customHeight="1" x14ac:dyDescent="0.25">
      <c r="A78" s="242"/>
      <c r="B78" s="155" t="s">
        <v>33</v>
      </c>
      <c r="C78" s="154" t="s">
        <v>34</v>
      </c>
      <c r="D78" s="246"/>
      <c r="E78" s="247"/>
      <c r="F78" s="247"/>
      <c r="G78" s="248"/>
      <c r="H78" s="29"/>
      <c r="I78" s="26"/>
      <c r="J78" s="27"/>
      <c r="K78" s="28"/>
    </row>
    <row r="79" spans="1:11" ht="15" customHeight="1" x14ac:dyDescent="0.25">
      <c r="A79" s="242"/>
      <c r="B79" s="155" t="s">
        <v>35</v>
      </c>
      <c r="C79" s="154" t="s">
        <v>34</v>
      </c>
      <c r="D79" s="246"/>
      <c r="E79" s="247"/>
      <c r="F79" s="247"/>
      <c r="G79" s="248"/>
      <c r="H79" s="29"/>
      <c r="I79" s="26"/>
      <c r="J79" s="27"/>
      <c r="K79" s="28"/>
    </row>
    <row r="80" spans="1:11" ht="15" customHeight="1" x14ac:dyDescent="0.25">
      <c r="A80" s="242"/>
      <c r="B80" s="153" t="s">
        <v>36</v>
      </c>
      <c r="C80" s="154" t="s">
        <v>37</v>
      </c>
      <c r="D80" s="246"/>
      <c r="E80" s="247"/>
      <c r="F80" s="247"/>
      <c r="G80" s="248"/>
      <c r="H80" s="29"/>
      <c r="I80" s="26"/>
      <c r="J80" s="27"/>
      <c r="K80" s="28"/>
    </row>
    <row r="81" spans="1:11" ht="15" customHeight="1" x14ac:dyDescent="0.25">
      <c r="A81" s="242"/>
      <c r="B81" s="153" t="s">
        <v>38</v>
      </c>
      <c r="C81" s="154" t="s">
        <v>39</v>
      </c>
      <c r="D81" s="249"/>
      <c r="E81" s="250"/>
      <c r="F81" s="250"/>
      <c r="G81" s="251"/>
      <c r="H81" s="29"/>
      <c r="I81" s="26"/>
      <c r="J81" s="27"/>
      <c r="K81" s="28"/>
    </row>
    <row r="82" spans="1:11" ht="15" customHeight="1" x14ac:dyDescent="0.25">
      <c r="A82" s="242"/>
      <c r="B82" s="156"/>
      <c r="C82" s="153"/>
      <c r="D82" s="157">
        <v>1</v>
      </c>
      <c r="E82" s="155" t="s">
        <v>7</v>
      </c>
      <c r="F82" s="158">
        <v>0</v>
      </c>
      <c r="G82" s="158">
        <f t="shared" ref="G82:G86" si="6">D82*F82</f>
        <v>0</v>
      </c>
      <c r="H82" s="29"/>
      <c r="I82" s="26"/>
      <c r="J82" s="27"/>
      <c r="K82" s="28"/>
    </row>
    <row r="83" spans="1:11" ht="24" customHeight="1" x14ac:dyDescent="0.25">
      <c r="A83" s="159"/>
      <c r="B83" s="156"/>
      <c r="C83" s="160" t="s">
        <v>57</v>
      </c>
      <c r="D83" s="161">
        <v>2</v>
      </c>
      <c r="E83" s="162" t="s">
        <v>7</v>
      </c>
      <c r="F83" s="158">
        <v>0</v>
      </c>
      <c r="G83" s="171">
        <f t="shared" si="6"/>
        <v>0</v>
      </c>
      <c r="H83" s="29"/>
      <c r="I83" s="26"/>
      <c r="J83" s="27"/>
      <c r="K83" s="28"/>
    </row>
    <row r="84" spans="1:11" x14ac:dyDescent="0.25">
      <c r="A84" s="159"/>
      <c r="B84" s="156"/>
      <c r="C84" s="160" t="s">
        <v>58</v>
      </c>
      <c r="D84" s="161">
        <v>1</v>
      </c>
      <c r="E84" s="162" t="s">
        <v>7</v>
      </c>
      <c r="F84" s="158">
        <v>0</v>
      </c>
      <c r="G84" s="171">
        <f t="shared" si="6"/>
        <v>0</v>
      </c>
      <c r="H84" s="29"/>
      <c r="I84" s="26"/>
      <c r="J84" s="27"/>
      <c r="K84" s="28"/>
    </row>
    <row r="85" spans="1:11" ht="15" customHeight="1" x14ac:dyDescent="0.25">
      <c r="A85" s="159"/>
      <c r="B85" s="156"/>
      <c r="C85" s="163" t="s">
        <v>40</v>
      </c>
      <c r="D85" s="161">
        <v>1</v>
      </c>
      <c r="E85" s="162" t="s">
        <v>7</v>
      </c>
      <c r="F85" s="158">
        <v>0</v>
      </c>
      <c r="G85" s="171">
        <f t="shared" si="6"/>
        <v>0</v>
      </c>
      <c r="H85" s="29"/>
      <c r="I85" s="26"/>
      <c r="J85" s="27"/>
      <c r="K85" s="28"/>
    </row>
    <row r="86" spans="1:11" ht="15" customHeight="1" x14ac:dyDescent="0.25">
      <c r="A86" s="159"/>
      <c r="B86" s="156"/>
      <c r="C86" s="153" t="s">
        <v>41</v>
      </c>
      <c r="D86" s="164">
        <v>1</v>
      </c>
      <c r="E86" s="155" t="s">
        <v>7</v>
      </c>
      <c r="F86" s="165">
        <v>0</v>
      </c>
      <c r="G86" s="172">
        <f t="shared" si="6"/>
        <v>0</v>
      </c>
      <c r="H86" s="29"/>
      <c r="I86" s="26"/>
      <c r="J86" s="27"/>
      <c r="K86" s="28"/>
    </row>
    <row r="87" spans="1:11" ht="15" customHeight="1" x14ac:dyDescent="0.25">
      <c r="A87" s="166"/>
      <c r="B87" s="167"/>
      <c r="C87" s="168"/>
      <c r="D87" s="147"/>
      <c r="E87" s="147"/>
      <c r="F87" s="169" t="s">
        <v>9</v>
      </c>
      <c r="G87" s="170">
        <f>ROUND(SUM(G82:G86),0)</f>
        <v>0</v>
      </c>
      <c r="H87" s="29"/>
      <c r="I87" s="26"/>
      <c r="J87" s="27"/>
      <c r="K87" s="28"/>
    </row>
    <row r="88" spans="1:11" ht="15" customHeight="1" x14ac:dyDescent="0.25">
      <c r="A88" s="166"/>
      <c r="B88" s="167"/>
      <c r="C88" s="168"/>
      <c r="D88" s="147"/>
      <c r="E88" s="147"/>
      <c r="F88" s="38" t="s">
        <v>10</v>
      </c>
      <c r="G88" s="39">
        <v>0</v>
      </c>
      <c r="H88" s="29"/>
      <c r="I88" s="26"/>
      <c r="J88" s="27"/>
      <c r="K88" s="28"/>
    </row>
    <row r="89" spans="1:11" ht="15" customHeight="1" x14ac:dyDescent="0.25">
      <c r="B89" s="118" t="s">
        <v>45</v>
      </c>
      <c r="C89" s="15"/>
      <c r="D89" s="16"/>
      <c r="E89" s="16"/>
      <c r="F89" s="16"/>
      <c r="G89" s="17"/>
      <c r="H89" s="29"/>
      <c r="I89" s="26"/>
      <c r="J89" s="27"/>
      <c r="K89" s="28"/>
    </row>
    <row r="90" spans="1:11" ht="15" customHeight="1" x14ac:dyDescent="0.25">
      <c r="A90" s="18"/>
      <c r="B90" s="18" t="s">
        <v>1</v>
      </c>
      <c r="C90" s="18" t="s">
        <v>2</v>
      </c>
      <c r="D90" s="19" t="s">
        <v>3</v>
      </c>
      <c r="E90" s="20" t="s">
        <v>4</v>
      </c>
      <c r="F90" s="20" t="s">
        <v>5</v>
      </c>
      <c r="G90" s="20" t="s">
        <v>6</v>
      </c>
      <c r="H90" s="29"/>
      <c r="I90" s="26"/>
      <c r="J90" s="27"/>
      <c r="K90" s="28"/>
    </row>
    <row r="91" spans="1:11" ht="252" x14ac:dyDescent="0.25">
      <c r="A91" s="22"/>
      <c r="B91" s="40"/>
      <c r="C91" s="23" t="s">
        <v>61</v>
      </c>
      <c r="D91" s="24">
        <v>1</v>
      </c>
      <c r="E91" s="30" t="s">
        <v>7</v>
      </c>
      <c r="F91" s="45">
        <v>0</v>
      </c>
      <c r="G91" s="25">
        <f>D91*F91</f>
        <v>0</v>
      </c>
      <c r="H91" s="29"/>
      <c r="I91" s="26"/>
      <c r="J91" s="27"/>
      <c r="K91" s="28"/>
    </row>
    <row r="92" spans="1:11" ht="15" customHeight="1" x14ac:dyDescent="0.25">
      <c r="A92" s="22"/>
      <c r="B92" s="40"/>
      <c r="C92" s="23" t="s">
        <v>46</v>
      </c>
      <c r="D92" s="24">
        <v>1</v>
      </c>
      <c r="E92" s="30" t="s">
        <v>7</v>
      </c>
      <c r="F92" s="45">
        <v>0</v>
      </c>
      <c r="G92" s="25">
        <f>D92*F92</f>
        <v>0</v>
      </c>
      <c r="H92" s="29"/>
      <c r="I92" s="26"/>
      <c r="J92" s="27"/>
      <c r="K92" s="28"/>
    </row>
    <row r="93" spans="1:11" ht="15" customHeight="1" x14ac:dyDescent="0.25">
      <c r="A93" s="128"/>
      <c r="B93" s="142"/>
      <c r="C93" s="143"/>
      <c r="D93" s="144"/>
      <c r="E93" s="145"/>
      <c r="F93" s="36" t="s">
        <v>59</v>
      </c>
      <c r="G93" s="37">
        <f>SUM(G91:G92)</f>
        <v>0</v>
      </c>
      <c r="H93" s="29"/>
      <c r="I93" s="26"/>
      <c r="J93" s="27"/>
      <c r="K93" s="28"/>
    </row>
    <row r="94" spans="1:11" ht="15" customHeight="1" x14ac:dyDescent="0.25">
      <c r="B94" s="118" t="s">
        <v>47</v>
      </c>
      <c r="C94" s="15"/>
      <c r="D94" s="16"/>
      <c r="E94" s="16"/>
      <c r="F94" s="16"/>
      <c r="G94" s="17"/>
      <c r="H94" s="29"/>
      <c r="I94" s="26"/>
      <c r="J94" s="27"/>
      <c r="K94" s="28"/>
    </row>
    <row r="95" spans="1:11" ht="15" customHeight="1" x14ac:dyDescent="0.25">
      <c r="A95" s="18"/>
      <c r="B95" s="18" t="s">
        <v>1</v>
      </c>
      <c r="C95" s="18" t="s">
        <v>2</v>
      </c>
      <c r="D95" s="19" t="s">
        <v>3</v>
      </c>
      <c r="E95" s="20" t="s">
        <v>4</v>
      </c>
      <c r="F95" s="20" t="s">
        <v>5</v>
      </c>
      <c r="G95" s="20" t="s">
        <v>6</v>
      </c>
      <c r="H95" s="29"/>
      <c r="I95" s="26"/>
      <c r="J95" s="27"/>
      <c r="K95" s="28"/>
    </row>
    <row r="96" spans="1:11" ht="15" customHeight="1" x14ac:dyDescent="0.25">
      <c r="A96" s="22"/>
      <c r="B96" s="40"/>
      <c r="C96" s="23" t="s">
        <v>60</v>
      </c>
      <c r="D96" s="24">
        <v>2</v>
      </c>
      <c r="E96" s="30" t="s">
        <v>7</v>
      </c>
      <c r="F96" s="45">
        <v>0</v>
      </c>
      <c r="G96" s="25">
        <f>D96*F96</f>
        <v>0</v>
      </c>
      <c r="H96" s="29"/>
      <c r="I96" s="26"/>
      <c r="J96" s="27"/>
      <c r="K96" s="28"/>
    </row>
    <row r="97" spans="1:14" ht="15" customHeight="1" x14ac:dyDescent="0.25">
      <c r="A97" s="128"/>
      <c r="B97" s="142"/>
      <c r="C97" s="143"/>
      <c r="D97" s="144"/>
      <c r="E97" s="145"/>
      <c r="F97" s="36" t="s">
        <v>9</v>
      </c>
      <c r="G97" s="37">
        <f>SUM(G96:G96)</f>
        <v>0</v>
      </c>
      <c r="H97" s="29"/>
      <c r="I97" s="26"/>
      <c r="J97" s="27"/>
      <c r="K97" s="28"/>
    </row>
    <row r="98" spans="1:14" ht="15" customHeight="1" x14ac:dyDescent="0.25">
      <c r="C98" s="6"/>
      <c r="D98" s="7"/>
      <c r="E98" s="7"/>
      <c r="F98" s="38" t="s">
        <v>10</v>
      </c>
      <c r="G98" s="39" t="s">
        <v>43</v>
      </c>
      <c r="H98" s="29"/>
      <c r="I98" s="26"/>
      <c r="J98" s="27"/>
      <c r="K98" s="28"/>
    </row>
    <row r="99" spans="1:14" ht="15" customHeight="1" x14ac:dyDescent="0.25">
      <c r="B99" s="118" t="s">
        <v>48</v>
      </c>
      <c r="C99" s="15"/>
      <c r="D99" s="16"/>
      <c r="E99" s="16"/>
      <c r="F99" s="16"/>
      <c r="G99" s="17"/>
      <c r="H99" s="29"/>
      <c r="I99" s="26"/>
      <c r="J99" s="27"/>
      <c r="K99" s="28"/>
    </row>
    <row r="100" spans="1:14" ht="15" customHeight="1" x14ac:dyDescent="0.25">
      <c r="A100" s="18"/>
      <c r="B100" s="18" t="s">
        <v>1</v>
      </c>
      <c r="C100" s="18" t="s">
        <v>2</v>
      </c>
      <c r="D100" s="19" t="s">
        <v>3</v>
      </c>
      <c r="E100" s="20" t="s">
        <v>4</v>
      </c>
      <c r="F100" s="20" t="s">
        <v>5</v>
      </c>
      <c r="G100" s="20" t="s">
        <v>6</v>
      </c>
      <c r="H100" s="29"/>
      <c r="I100" s="26"/>
      <c r="J100" s="27"/>
      <c r="K100" s="28"/>
    </row>
    <row r="101" spans="1:14" ht="96" x14ac:dyDescent="0.25">
      <c r="A101" s="22"/>
      <c r="B101" s="40"/>
      <c r="C101" s="23" t="s">
        <v>63</v>
      </c>
      <c r="D101" s="24">
        <v>23.571999999999999</v>
      </c>
      <c r="E101" s="30" t="s">
        <v>50</v>
      </c>
      <c r="F101" s="45">
        <v>0</v>
      </c>
      <c r="G101" s="25">
        <f>D101*F101</f>
        <v>0</v>
      </c>
      <c r="H101" s="29"/>
      <c r="I101" s="26"/>
      <c r="J101" s="27"/>
      <c r="K101" s="28"/>
    </row>
    <row r="102" spans="1:14" ht="15" customHeight="1" x14ac:dyDescent="0.25">
      <c r="A102" s="22"/>
      <c r="B102" s="40"/>
      <c r="C102" s="23" t="s">
        <v>64</v>
      </c>
      <c r="D102" s="24">
        <v>50</v>
      </c>
      <c r="E102" s="30" t="s">
        <v>7</v>
      </c>
      <c r="F102" s="45">
        <v>0</v>
      </c>
      <c r="G102" s="25">
        <f>D102*F102</f>
        <v>0</v>
      </c>
      <c r="H102" s="29"/>
      <c r="I102" s="26"/>
      <c r="J102" s="27"/>
      <c r="K102" s="28"/>
    </row>
    <row r="103" spans="1:14" ht="15" customHeight="1" x14ac:dyDescent="0.25">
      <c r="A103" s="128"/>
      <c r="B103" s="142"/>
      <c r="C103" s="143"/>
      <c r="D103" s="144"/>
      <c r="E103" s="145"/>
      <c r="F103" s="36" t="s">
        <v>9</v>
      </c>
      <c r="G103" s="37">
        <f>ROUND(SUM(G101:G102),0)</f>
        <v>0</v>
      </c>
      <c r="H103" s="29"/>
      <c r="I103" s="26"/>
      <c r="J103" s="27"/>
      <c r="K103" s="28"/>
    </row>
    <row r="104" spans="1:14" ht="15" customHeight="1" x14ac:dyDescent="0.25">
      <c r="C104" s="6"/>
      <c r="D104" s="7"/>
      <c r="E104" s="7"/>
      <c r="F104" s="38" t="s">
        <v>10</v>
      </c>
      <c r="G104" s="39">
        <v>0</v>
      </c>
      <c r="H104" s="29"/>
      <c r="I104" s="26"/>
      <c r="J104" s="27"/>
      <c r="K104" s="28"/>
    </row>
    <row r="105" spans="1:14" ht="15" customHeight="1" x14ac:dyDescent="0.25">
      <c r="B105" s="118" t="s">
        <v>42</v>
      </c>
      <c r="C105" s="15"/>
      <c r="D105" s="16"/>
      <c r="E105" s="16"/>
      <c r="F105" s="16"/>
      <c r="G105" s="17"/>
      <c r="H105" s="29"/>
      <c r="I105" s="26"/>
      <c r="J105" s="27"/>
      <c r="K105" s="28"/>
    </row>
    <row r="106" spans="1:14" ht="15" customHeight="1" x14ac:dyDescent="0.25">
      <c r="A106" s="18"/>
      <c r="B106" s="18" t="s">
        <v>1</v>
      </c>
      <c r="C106" s="18" t="s">
        <v>2</v>
      </c>
      <c r="D106" s="19" t="s">
        <v>3</v>
      </c>
      <c r="E106" s="20" t="s">
        <v>4</v>
      </c>
      <c r="F106" s="20" t="s">
        <v>5</v>
      </c>
      <c r="G106" s="20" t="s">
        <v>6</v>
      </c>
      <c r="H106" s="29"/>
      <c r="I106" s="26"/>
      <c r="J106" s="27"/>
      <c r="K106" s="28"/>
    </row>
    <row r="107" spans="1:14" ht="15" customHeight="1" x14ac:dyDescent="0.25">
      <c r="A107" s="22"/>
      <c r="B107" s="40"/>
      <c r="C107" s="23" t="s">
        <v>147</v>
      </c>
      <c r="D107" s="24">
        <v>5</v>
      </c>
      <c r="E107" s="30" t="s">
        <v>7</v>
      </c>
      <c r="F107" s="45">
        <v>0</v>
      </c>
      <c r="G107" s="25">
        <f>D107*F107</f>
        <v>0</v>
      </c>
      <c r="H107" s="29"/>
      <c r="I107" s="26"/>
      <c r="J107" s="27"/>
      <c r="K107" s="28"/>
    </row>
    <row r="108" spans="1:14" ht="15" customHeight="1" x14ac:dyDescent="0.25">
      <c r="A108" s="22"/>
      <c r="B108" s="40"/>
      <c r="C108" s="23" t="s">
        <v>148</v>
      </c>
      <c r="D108" s="24">
        <v>18</v>
      </c>
      <c r="E108" s="30" t="s">
        <v>49</v>
      </c>
      <c r="F108" s="45">
        <v>0</v>
      </c>
      <c r="G108" s="25">
        <f>D108*F108</f>
        <v>0</v>
      </c>
      <c r="H108" s="29"/>
      <c r="I108" s="26"/>
      <c r="J108" s="27"/>
      <c r="K108" s="28"/>
    </row>
    <row r="109" spans="1:14" ht="15" customHeight="1" x14ac:dyDescent="0.25">
      <c r="A109" s="10"/>
      <c r="B109" s="10"/>
      <c r="C109" s="10"/>
      <c r="D109" s="10"/>
      <c r="E109" s="10"/>
      <c r="F109" s="36" t="s">
        <v>9</v>
      </c>
      <c r="G109" s="37">
        <f>SUM(G107:G108)</f>
        <v>0</v>
      </c>
      <c r="H109" s="29"/>
      <c r="I109" s="26"/>
      <c r="J109" s="27"/>
      <c r="K109" s="28"/>
    </row>
    <row r="110" spans="1:14" ht="15" customHeight="1" thickBot="1" x14ac:dyDescent="0.3">
      <c r="A110" s="10"/>
      <c r="B110" s="10"/>
      <c r="C110" s="10"/>
      <c r="D110" s="10"/>
      <c r="E110" s="10"/>
      <c r="F110" s="38" t="s">
        <v>10</v>
      </c>
      <c r="G110" s="39" t="s">
        <v>43</v>
      </c>
      <c r="H110" s="29"/>
      <c r="I110" s="26"/>
      <c r="J110" s="27"/>
      <c r="K110" s="28"/>
    </row>
    <row r="111" spans="1:14" ht="16.5" thickBot="1" x14ac:dyDescent="0.3">
      <c r="A111" s="228" t="s">
        <v>13</v>
      </c>
      <c r="B111" s="229"/>
      <c r="C111" s="230"/>
      <c r="D111" s="64"/>
      <c r="E111" s="65"/>
      <c r="F111" s="65"/>
      <c r="G111" s="66">
        <f>G6+G12+G18+G27+G48+G60+G65+G70+G87+G93+G97+G103+G109</f>
        <v>0</v>
      </c>
      <c r="H111" s="29"/>
      <c r="I111" s="35"/>
      <c r="J111" s="67"/>
      <c r="L111" s="35"/>
      <c r="M111" s="68"/>
      <c r="N111" s="63"/>
    </row>
    <row r="112" spans="1:14" ht="16.5" thickBot="1" x14ac:dyDescent="0.3">
      <c r="A112" s="231" t="s">
        <v>14</v>
      </c>
      <c r="B112" s="232"/>
      <c r="C112" s="233"/>
      <c r="D112" s="69"/>
      <c r="E112" s="70"/>
      <c r="F112" s="70"/>
      <c r="G112" s="71">
        <f>G7+G13+G19+G28+G49+G61+G66+G88+G104</f>
        <v>0</v>
      </c>
      <c r="H112" s="29"/>
    </row>
    <row r="113" spans="1:9" ht="16.5" thickBot="1" x14ac:dyDescent="0.3">
      <c r="A113" s="236" t="s">
        <v>19</v>
      </c>
      <c r="B113" s="237"/>
      <c r="C113" s="238"/>
      <c r="D113" s="110"/>
      <c r="E113" s="111"/>
      <c r="F113" s="111"/>
      <c r="G113" s="112">
        <v>0</v>
      </c>
      <c r="H113" s="29"/>
    </row>
    <row r="114" spans="1:9" ht="16.5" thickBot="1" x14ac:dyDescent="0.3">
      <c r="A114" s="174" t="s">
        <v>44</v>
      </c>
      <c r="B114" s="175"/>
      <c r="C114" s="175"/>
      <c r="D114" s="176"/>
      <c r="E114" s="177"/>
      <c r="F114" s="177"/>
      <c r="G114" s="178">
        <v>0</v>
      </c>
      <c r="H114" s="80"/>
      <c r="I114" s="61"/>
    </row>
    <row r="115" spans="1:9" ht="24" thickBot="1" x14ac:dyDescent="0.4">
      <c r="A115" s="234" t="s">
        <v>15</v>
      </c>
      <c r="B115" s="235"/>
      <c r="C115" s="235"/>
      <c r="D115" s="72"/>
      <c r="E115" s="73"/>
      <c r="F115" s="73"/>
      <c r="G115" s="74">
        <f>SUM(D111:G114)</f>
        <v>0</v>
      </c>
      <c r="H115" s="29"/>
    </row>
    <row r="116" spans="1:9" ht="15.75" thickTop="1" x14ac:dyDescent="0.25">
      <c r="A116" s="56"/>
      <c r="B116" s="57"/>
      <c r="C116" s="58"/>
      <c r="D116" s="59"/>
      <c r="E116" s="60"/>
      <c r="F116" s="75"/>
      <c r="G116" s="76"/>
    </row>
    <row r="118" spans="1:9" x14ac:dyDescent="0.25">
      <c r="G118" s="61"/>
    </row>
  </sheetData>
  <mergeCells count="7">
    <mergeCell ref="A111:C111"/>
    <mergeCell ref="A112:C112"/>
    <mergeCell ref="A115:C115"/>
    <mergeCell ref="A113:C113"/>
    <mergeCell ref="D74:G74"/>
    <mergeCell ref="A75:A82"/>
    <mergeCell ref="D75:G81"/>
  </mergeCells>
  <pageMargins left="0.70866141732283472" right="0.70866141732283472" top="0.78740157480314965" bottom="0.78740157480314965" header="0.31496062992125984" footer="0.31496062992125984"/>
  <pageSetup paperSize="9" scale="87" fitToHeight="0" orientation="portrait" r:id="rId1"/>
  <rowBreaks count="2" manualBreakCount="2">
    <brk id="49" max="6" man="1"/>
    <brk id="8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60CBE-4F31-4A43-A28A-20F938C5DC48}">
  <sheetPr>
    <pageSetUpPr fitToPage="1"/>
  </sheetPr>
  <dimension ref="A1:T18"/>
  <sheetViews>
    <sheetView view="pageBreakPreview" zoomScale="85" zoomScaleNormal="85" zoomScaleSheetLayoutView="85" workbookViewId="0">
      <selection activeCell="H1" sqref="H1"/>
    </sheetView>
  </sheetViews>
  <sheetFormatPr defaultRowHeight="15" x14ac:dyDescent="0.25"/>
  <cols>
    <col min="1" max="1" width="3.85546875" style="4" customWidth="1"/>
    <col min="2" max="2" width="16.28515625" style="4" customWidth="1"/>
    <col min="3" max="3" width="33.85546875" style="4" customWidth="1"/>
    <col min="4" max="4" width="8" style="4" customWidth="1"/>
    <col min="5" max="5" width="4.140625" style="4" customWidth="1"/>
    <col min="6" max="6" width="14.7109375" style="4" customWidth="1"/>
    <col min="7" max="7" width="19.140625" style="4" bestFit="1" customWidth="1"/>
    <col min="8" max="8" width="12.5703125" style="4" bestFit="1" customWidth="1"/>
    <col min="9" max="9" width="18" style="4" customWidth="1"/>
    <col min="10" max="10" width="12.42578125" style="4" customWidth="1"/>
    <col min="11" max="11" width="16.140625" style="4" bestFit="1" customWidth="1"/>
    <col min="12" max="13" width="14.28515625" style="4" bestFit="1" customWidth="1"/>
    <col min="14" max="14" width="6.7109375" style="4" bestFit="1" customWidth="1"/>
    <col min="15" max="15" width="9.140625" style="4"/>
    <col min="16" max="16" width="10.140625" style="4" bestFit="1" customWidth="1"/>
    <col min="17" max="16384" width="9.140625" style="4"/>
  </cols>
  <sheetData>
    <row r="1" spans="1:20" ht="18.75" x14ac:dyDescent="0.3">
      <c r="A1" s="1"/>
      <c r="B1" s="2" t="s">
        <v>0</v>
      </c>
      <c r="C1" s="3" t="s">
        <v>126</v>
      </c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5.75" x14ac:dyDescent="0.25">
      <c r="C2" s="6" t="s">
        <v>122</v>
      </c>
      <c r="D2" s="7"/>
      <c r="E2" s="7"/>
      <c r="F2" s="8"/>
      <c r="G2" s="9"/>
      <c r="J2" s="10"/>
      <c r="K2" s="11"/>
      <c r="L2" s="12"/>
      <c r="M2" s="12"/>
      <c r="N2" s="12"/>
      <c r="O2" s="12"/>
      <c r="P2" s="13"/>
      <c r="Q2" s="14"/>
      <c r="R2" s="14"/>
      <c r="S2" s="14"/>
      <c r="T2" s="12"/>
    </row>
    <row r="3" spans="1:20" ht="15.75" x14ac:dyDescent="0.25">
      <c r="B3" s="118" t="s">
        <v>96</v>
      </c>
      <c r="C3" s="15"/>
      <c r="D3" s="16"/>
      <c r="E3" s="16"/>
      <c r="F3" s="16"/>
      <c r="G3" s="17"/>
      <c r="H3" s="44"/>
      <c r="I3" s="26"/>
      <c r="J3" s="27"/>
      <c r="K3" s="28"/>
    </row>
    <row r="4" spans="1:20" ht="26.25" x14ac:dyDescent="0.25">
      <c r="A4" s="18"/>
      <c r="B4" s="18" t="s">
        <v>1</v>
      </c>
      <c r="C4" s="18" t="s">
        <v>2</v>
      </c>
      <c r="D4" s="19" t="s">
        <v>3</v>
      </c>
      <c r="E4" s="20" t="s">
        <v>4</v>
      </c>
      <c r="F4" s="20" t="s">
        <v>5</v>
      </c>
      <c r="G4" s="20" t="s">
        <v>6</v>
      </c>
      <c r="H4" s="44"/>
      <c r="I4" s="26"/>
      <c r="J4" s="27"/>
      <c r="K4" s="28"/>
    </row>
    <row r="5" spans="1:20" ht="24" x14ac:dyDescent="0.25">
      <c r="A5" s="22"/>
      <c r="B5" s="40"/>
      <c r="C5" s="179" t="s">
        <v>99</v>
      </c>
      <c r="D5" s="24">
        <v>1</v>
      </c>
      <c r="E5" s="30" t="s">
        <v>7</v>
      </c>
      <c r="F5" s="45">
        <v>0</v>
      </c>
      <c r="G5" s="25">
        <f>D5*F5</f>
        <v>0</v>
      </c>
      <c r="H5" s="117"/>
      <c r="I5" s="26"/>
      <c r="J5" s="27"/>
      <c r="K5" s="28"/>
      <c r="M5" s="28"/>
    </row>
    <row r="6" spans="1:20" ht="48" x14ac:dyDescent="0.25">
      <c r="A6" s="22"/>
      <c r="B6" s="40"/>
      <c r="C6" s="23" t="s">
        <v>97</v>
      </c>
      <c r="D6" s="24">
        <v>1</v>
      </c>
      <c r="E6" s="30" t="s">
        <v>7</v>
      </c>
      <c r="F6" s="45">
        <v>0</v>
      </c>
      <c r="G6" s="25">
        <f>D6*F6</f>
        <v>0</v>
      </c>
      <c r="H6" s="117"/>
      <c r="I6" s="26"/>
      <c r="J6" s="27"/>
      <c r="K6" s="28"/>
      <c r="M6" s="28"/>
    </row>
    <row r="7" spans="1:20" ht="48" x14ac:dyDescent="0.25">
      <c r="A7" s="22"/>
      <c r="B7" s="40"/>
      <c r="C7" s="179" t="s">
        <v>100</v>
      </c>
      <c r="D7" s="24">
        <v>1</v>
      </c>
      <c r="E7" s="30" t="s">
        <v>7</v>
      </c>
      <c r="F7" s="45">
        <v>0</v>
      </c>
      <c r="G7" s="25">
        <f t="shared" ref="G7:G9" si="0">D7*F7</f>
        <v>0</v>
      </c>
      <c r="H7" s="117"/>
      <c r="I7" s="26"/>
      <c r="J7" s="27"/>
      <c r="K7" s="28"/>
      <c r="M7" s="28"/>
    </row>
    <row r="8" spans="1:20" ht="27.75" customHeight="1" x14ac:dyDescent="0.25">
      <c r="A8" s="22"/>
      <c r="B8" s="40"/>
      <c r="C8" s="179" t="s">
        <v>101</v>
      </c>
      <c r="D8" s="24">
        <v>1</v>
      </c>
      <c r="E8" s="30" t="s">
        <v>7</v>
      </c>
      <c r="F8" s="45">
        <v>0</v>
      </c>
      <c r="G8" s="25">
        <f t="shared" si="0"/>
        <v>0</v>
      </c>
      <c r="H8" s="117"/>
      <c r="I8" s="26"/>
      <c r="J8" s="27"/>
      <c r="K8" s="28"/>
      <c r="M8" s="28"/>
    </row>
    <row r="9" spans="1:20" ht="27.75" customHeight="1" x14ac:dyDescent="0.25">
      <c r="A9" s="22"/>
      <c r="B9" s="40"/>
      <c r="C9" s="179" t="s">
        <v>98</v>
      </c>
      <c r="D9" s="24">
        <v>1</v>
      </c>
      <c r="E9" s="30" t="s">
        <v>7</v>
      </c>
      <c r="F9" s="45">
        <v>0</v>
      </c>
      <c r="G9" s="25">
        <f t="shared" si="0"/>
        <v>0</v>
      </c>
      <c r="H9" s="117"/>
      <c r="I9" s="26"/>
      <c r="J9" s="27"/>
      <c r="K9" s="28"/>
      <c r="M9" s="28"/>
    </row>
    <row r="10" spans="1:20" x14ac:dyDescent="0.25">
      <c r="A10" s="10"/>
      <c r="B10" s="10"/>
      <c r="C10" s="10"/>
      <c r="D10" s="10"/>
      <c r="E10" s="10"/>
      <c r="F10" s="36" t="s">
        <v>9</v>
      </c>
      <c r="G10" s="37">
        <f>ROUND(SUM(G5:G9),0)</f>
        <v>0</v>
      </c>
      <c r="H10" s="31"/>
      <c r="I10" s="26"/>
      <c r="J10" s="27"/>
      <c r="K10" s="28"/>
    </row>
    <row r="11" spans="1:20" ht="15.75" thickBot="1" x14ac:dyDescent="0.3">
      <c r="A11" s="10"/>
      <c r="B11" s="10"/>
      <c r="C11" s="10"/>
      <c r="D11" s="10"/>
      <c r="E11" s="10"/>
      <c r="F11" s="38" t="s">
        <v>10</v>
      </c>
      <c r="G11" s="39">
        <v>0</v>
      </c>
      <c r="H11" s="29"/>
      <c r="I11" s="26"/>
      <c r="J11" s="27"/>
      <c r="K11" s="28"/>
    </row>
    <row r="12" spans="1:20" ht="16.5" thickBot="1" x14ac:dyDescent="0.3">
      <c r="A12" s="228" t="s">
        <v>13</v>
      </c>
      <c r="B12" s="229"/>
      <c r="C12" s="230"/>
      <c r="D12" s="64"/>
      <c r="E12" s="65"/>
      <c r="F12" s="65"/>
      <c r="G12" s="66">
        <f>G10</f>
        <v>0</v>
      </c>
      <c r="H12" s="80"/>
      <c r="I12" s="35"/>
      <c r="J12" s="67"/>
      <c r="L12" s="35"/>
      <c r="M12" s="68"/>
      <c r="N12" s="63"/>
    </row>
    <row r="13" spans="1:20" ht="16.5" thickBot="1" x14ac:dyDescent="0.3">
      <c r="A13" s="231" t="s">
        <v>14</v>
      </c>
      <c r="B13" s="232"/>
      <c r="C13" s="233"/>
      <c r="D13" s="69"/>
      <c r="E13" s="70"/>
      <c r="F13" s="70"/>
      <c r="G13" s="71">
        <f>G11</f>
        <v>0</v>
      </c>
      <c r="H13" s="29"/>
    </row>
    <row r="14" spans="1:20" ht="16.5" thickBot="1" x14ac:dyDescent="0.3">
      <c r="A14" s="236" t="s">
        <v>19</v>
      </c>
      <c r="B14" s="237"/>
      <c r="C14" s="238"/>
      <c r="D14" s="110"/>
      <c r="E14" s="111"/>
      <c r="F14" s="111"/>
      <c r="G14" s="112">
        <v>0</v>
      </c>
      <c r="H14" s="29"/>
    </row>
    <row r="15" spans="1:20" ht="24" thickBot="1" x14ac:dyDescent="0.4">
      <c r="A15" s="234" t="s">
        <v>15</v>
      </c>
      <c r="B15" s="235"/>
      <c r="C15" s="235"/>
      <c r="D15" s="72"/>
      <c r="E15" s="73"/>
      <c r="F15" s="73"/>
      <c r="G15" s="74">
        <f>SUM(D12:G14)</f>
        <v>0</v>
      </c>
      <c r="H15" s="29"/>
    </row>
    <row r="16" spans="1:20" ht="15.75" thickTop="1" x14ac:dyDescent="0.25">
      <c r="A16" s="56"/>
      <c r="B16" s="57"/>
      <c r="C16" s="58"/>
      <c r="D16" s="59"/>
      <c r="E16" s="60"/>
      <c r="F16" s="75"/>
      <c r="G16" s="76"/>
    </row>
    <row r="18" spans="7:7" x14ac:dyDescent="0.25">
      <c r="G18" s="61"/>
    </row>
  </sheetData>
  <mergeCells count="4">
    <mergeCell ref="A15:C15"/>
    <mergeCell ref="A12:C12"/>
    <mergeCell ref="A13:C13"/>
    <mergeCell ref="A14:C14"/>
  </mergeCells>
  <pageMargins left="0.70866141732283472" right="0.70866141732283472" top="0.78740157480314965" bottom="0.78740157480314965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90563-F6C3-4677-A4FA-235A5948C4A8}">
  <sheetPr>
    <pageSetUpPr fitToPage="1"/>
  </sheetPr>
  <dimension ref="A1:T26"/>
  <sheetViews>
    <sheetView view="pageBreakPreview" zoomScale="85" zoomScaleNormal="85" zoomScaleSheetLayoutView="85" workbookViewId="0">
      <selection activeCell="H1" sqref="H1"/>
    </sheetView>
  </sheetViews>
  <sheetFormatPr defaultRowHeight="15" x14ac:dyDescent="0.25"/>
  <cols>
    <col min="1" max="1" width="3.85546875" style="4" customWidth="1"/>
    <col min="2" max="2" width="16.28515625" style="4" customWidth="1"/>
    <col min="3" max="3" width="33.85546875" style="4" customWidth="1"/>
    <col min="4" max="4" width="8" style="4" customWidth="1"/>
    <col min="5" max="5" width="4.140625" style="4" customWidth="1"/>
    <col min="6" max="6" width="14.7109375" style="4" customWidth="1"/>
    <col min="7" max="7" width="19.140625" style="4" bestFit="1" customWidth="1"/>
    <col min="8" max="8" width="12.5703125" style="4" bestFit="1" customWidth="1"/>
    <col min="9" max="9" width="18" style="4" customWidth="1"/>
    <col min="10" max="10" width="12.42578125" style="4" customWidth="1"/>
    <col min="11" max="11" width="16.140625" style="4" bestFit="1" customWidth="1"/>
    <col min="12" max="13" width="14.28515625" style="4" bestFit="1" customWidth="1"/>
    <col min="14" max="14" width="6.7109375" style="4" bestFit="1" customWidth="1"/>
    <col min="15" max="15" width="9.140625" style="4"/>
    <col min="16" max="16" width="10.140625" style="4" bestFit="1" customWidth="1"/>
    <col min="17" max="16384" width="9.140625" style="4"/>
  </cols>
  <sheetData>
    <row r="1" spans="1:20" ht="18.75" x14ac:dyDescent="0.3">
      <c r="A1" s="1"/>
      <c r="B1" s="2" t="s">
        <v>0</v>
      </c>
      <c r="C1" s="3" t="s">
        <v>126</v>
      </c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ht="15.75" x14ac:dyDescent="0.25">
      <c r="C2" s="6" t="s">
        <v>123</v>
      </c>
      <c r="D2" s="7"/>
      <c r="E2" s="7"/>
      <c r="F2" s="8"/>
      <c r="G2" s="9"/>
      <c r="J2" s="10"/>
      <c r="K2" s="11"/>
      <c r="L2" s="12"/>
      <c r="M2" s="12"/>
      <c r="N2" s="12"/>
      <c r="O2" s="12"/>
      <c r="P2" s="13"/>
      <c r="Q2" s="14"/>
      <c r="R2" s="14"/>
      <c r="S2" s="14"/>
      <c r="T2" s="12"/>
    </row>
    <row r="3" spans="1:20" ht="15.75" x14ac:dyDescent="0.25">
      <c r="B3" s="118" t="s">
        <v>103</v>
      </c>
      <c r="C3" s="15"/>
      <c r="D3" s="16"/>
      <c r="E3" s="16"/>
      <c r="F3" s="16"/>
      <c r="G3" s="17"/>
      <c r="H3" s="44"/>
      <c r="I3" s="26"/>
      <c r="J3" s="27"/>
      <c r="K3" s="28"/>
    </row>
    <row r="4" spans="1:20" ht="26.25" x14ac:dyDescent="0.25">
      <c r="A4" s="18"/>
      <c r="B4" s="18" t="s">
        <v>1</v>
      </c>
      <c r="C4" s="18" t="s">
        <v>2</v>
      </c>
      <c r="D4" s="19" t="s">
        <v>3</v>
      </c>
      <c r="E4" s="20" t="s">
        <v>4</v>
      </c>
      <c r="F4" s="20" t="s">
        <v>5</v>
      </c>
      <c r="G4" s="20" t="s">
        <v>6</v>
      </c>
      <c r="H4" s="44"/>
      <c r="I4" s="26"/>
      <c r="J4" s="27"/>
      <c r="K4" s="28"/>
    </row>
    <row r="5" spans="1:20" ht="60" x14ac:dyDescent="0.25">
      <c r="A5" s="22"/>
      <c r="B5" s="40"/>
      <c r="C5" s="23" t="s">
        <v>104</v>
      </c>
      <c r="D5" s="24">
        <v>1</v>
      </c>
      <c r="E5" s="30" t="s">
        <v>7</v>
      </c>
      <c r="F5" s="45">
        <v>0</v>
      </c>
      <c r="G5" s="25">
        <f>D5*F5</f>
        <v>0</v>
      </c>
      <c r="H5" s="117"/>
      <c r="I5" s="26"/>
      <c r="J5" s="27"/>
      <c r="K5" s="28"/>
      <c r="M5" s="28"/>
    </row>
    <row r="6" spans="1:20" ht="60" x14ac:dyDescent="0.25">
      <c r="A6" s="22"/>
      <c r="B6" s="40"/>
      <c r="C6" s="23" t="s">
        <v>105</v>
      </c>
      <c r="D6" s="24">
        <v>1</v>
      </c>
      <c r="E6" s="30" t="s">
        <v>7</v>
      </c>
      <c r="F6" s="45">
        <v>0</v>
      </c>
      <c r="G6" s="25">
        <f>D6*F6</f>
        <v>0</v>
      </c>
      <c r="H6" s="117"/>
      <c r="I6" s="26"/>
      <c r="J6" s="27"/>
      <c r="K6" s="28"/>
      <c r="M6" s="28"/>
    </row>
    <row r="7" spans="1:20" ht="60" x14ac:dyDescent="0.25">
      <c r="A7" s="22"/>
      <c r="B7" s="40"/>
      <c r="C7" s="23" t="s">
        <v>106</v>
      </c>
      <c r="D7" s="24">
        <v>1</v>
      </c>
      <c r="E7" s="30" t="s">
        <v>7</v>
      </c>
      <c r="F7" s="45">
        <v>0</v>
      </c>
      <c r="G7" s="25">
        <f t="shared" ref="G7:G17" si="0">D7*F7</f>
        <v>0</v>
      </c>
      <c r="H7" s="117"/>
      <c r="I7" s="26"/>
      <c r="J7" s="27"/>
      <c r="K7" s="28"/>
      <c r="M7" s="28"/>
    </row>
    <row r="8" spans="1:20" ht="60" x14ac:dyDescent="0.25">
      <c r="A8" s="22"/>
      <c r="B8" s="40"/>
      <c r="C8" s="23" t="s">
        <v>107</v>
      </c>
      <c r="D8" s="24">
        <v>1</v>
      </c>
      <c r="E8" s="30" t="s">
        <v>7</v>
      </c>
      <c r="F8" s="45">
        <v>0</v>
      </c>
      <c r="G8" s="25">
        <f t="shared" si="0"/>
        <v>0</v>
      </c>
      <c r="H8" s="117"/>
      <c r="I8" s="26"/>
      <c r="J8" s="27"/>
      <c r="K8" s="28"/>
      <c r="M8" s="28"/>
    </row>
    <row r="9" spans="1:20" ht="36" x14ac:dyDescent="0.25">
      <c r="A9" s="22"/>
      <c r="B9" s="40"/>
      <c r="C9" s="23" t="s">
        <v>108</v>
      </c>
      <c r="D9" s="24">
        <v>1</v>
      </c>
      <c r="E9" s="30" t="s">
        <v>7</v>
      </c>
      <c r="F9" s="45">
        <v>0</v>
      </c>
      <c r="G9" s="25">
        <f t="shared" si="0"/>
        <v>0</v>
      </c>
      <c r="H9" s="117"/>
      <c r="I9" s="26"/>
      <c r="J9" s="27"/>
      <c r="K9" s="28"/>
      <c r="M9" s="28"/>
    </row>
    <row r="10" spans="1:20" ht="36" x14ac:dyDescent="0.25">
      <c r="A10" s="22"/>
      <c r="B10" s="40"/>
      <c r="C10" s="23" t="s">
        <v>109</v>
      </c>
      <c r="D10" s="24">
        <v>1</v>
      </c>
      <c r="E10" s="30" t="s">
        <v>22</v>
      </c>
      <c r="F10" s="45">
        <v>0</v>
      </c>
      <c r="G10" s="25">
        <f t="shared" si="0"/>
        <v>0</v>
      </c>
      <c r="H10" s="117"/>
      <c r="I10" s="26"/>
      <c r="J10" s="27"/>
      <c r="K10" s="28"/>
      <c r="M10" s="28"/>
    </row>
    <row r="11" spans="1:20" ht="36" x14ac:dyDescent="0.25">
      <c r="A11" s="22"/>
      <c r="B11" s="40"/>
      <c r="C11" s="23" t="s">
        <v>110</v>
      </c>
      <c r="D11" s="24">
        <v>1</v>
      </c>
      <c r="E11" s="30" t="s">
        <v>7</v>
      </c>
      <c r="F11" s="45">
        <v>0</v>
      </c>
      <c r="G11" s="25">
        <f t="shared" si="0"/>
        <v>0</v>
      </c>
      <c r="H11" s="117"/>
      <c r="I11" s="26"/>
      <c r="J11" s="27"/>
      <c r="K11" s="28"/>
      <c r="M11" s="28"/>
    </row>
    <row r="12" spans="1:20" ht="36" x14ac:dyDescent="0.25">
      <c r="A12" s="22"/>
      <c r="B12" s="40"/>
      <c r="C12" s="23" t="s">
        <v>111</v>
      </c>
      <c r="D12" s="24">
        <v>1</v>
      </c>
      <c r="E12" s="30" t="s">
        <v>7</v>
      </c>
      <c r="F12" s="45">
        <v>0</v>
      </c>
      <c r="G12" s="25">
        <f t="shared" si="0"/>
        <v>0</v>
      </c>
      <c r="H12" s="117"/>
      <c r="I12" s="26"/>
      <c r="J12" s="27"/>
      <c r="K12" s="28"/>
      <c r="M12" s="28"/>
    </row>
    <row r="13" spans="1:20" ht="60" x14ac:dyDescent="0.25">
      <c r="A13" s="22"/>
      <c r="B13" s="40"/>
      <c r="C13" s="23" t="s">
        <v>112</v>
      </c>
      <c r="D13" s="24">
        <v>1</v>
      </c>
      <c r="E13" s="30" t="s">
        <v>7</v>
      </c>
      <c r="F13" s="45">
        <v>0</v>
      </c>
      <c r="G13" s="25">
        <f t="shared" si="0"/>
        <v>0</v>
      </c>
      <c r="H13" s="117"/>
      <c r="I13" s="26"/>
      <c r="J13" s="27"/>
      <c r="K13" s="28"/>
      <c r="M13" s="28"/>
    </row>
    <row r="14" spans="1:20" ht="48" x14ac:dyDescent="0.25">
      <c r="A14" s="22"/>
      <c r="B14" s="40"/>
      <c r="C14" s="23" t="s">
        <v>113</v>
      </c>
      <c r="D14" s="24">
        <v>1</v>
      </c>
      <c r="E14" s="30" t="s">
        <v>7</v>
      </c>
      <c r="F14" s="45">
        <v>0</v>
      </c>
      <c r="G14" s="25">
        <f t="shared" si="0"/>
        <v>0</v>
      </c>
      <c r="H14" s="117"/>
      <c r="I14" s="26"/>
      <c r="J14" s="27"/>
      <c r="K14" s="28"/>
      <c r="M14" s="28"/>
    </row>
    <row r="15" spans="1:20" ht="48" x14ac:dyDescent="0.25">
      <c r="A15" s="22"/>
      <c r="B15" s="40"/>
      <c r="C15" s="23" t="s">
        <v>114</v>
      </c>
      <c r="D15" s="24">
        <v>1</v>
      </c>
      <c r="E15" s="30" t="s">
        <v>7</v>
      </c>
      <c r="F15" s="45">
        <v>0</v>
      </c>
      <c r="G15" s="25">
        <f t="shared" si="0"/>
        <v>0</v>
      </c>
      <c r="H15" s="117"/>
      <c r="I15" s="26"/>
      <c r="J15" s="27"/>
      <c r="K15" s="28"/>
      <c r="M15" s="28"/>
    </row>
    <row r="16" spans="1:20" ht="27.75" customHeight="1" x14ac:dyDescent="0.25">
      <c r="A16" s="22"/>
      <c r="B16" s="40"/>
      <c r="C16" s="23" t="s">
        <v>115</v>
      </c>
      <c r="D16" s="24">
        <v>1</v>
      </c>
      <c r="E16" s="30" t="s">
        <v>7</v>
      </c>
      <c r="F16" s="45">
        <v>0</v>
      </c>
      <c r="G16" s="25">
        <f t="shared" si="0"/>
        <v>0</v>
      </c>
      <c r="H16" s="117"/>
      <c r="I16" s="26"/>
      <c r="J16" s="27"/>
      <c r="K16" s="28"/>
      <c r="M16" s="28"/>
    </row>
    <row r="17" spans="1:14" x14ac:dyDescent="0.25">
      <c r="A17" s="22"/>
      <c r="B17" s="40"/>
      <c r="C17" s="179" t="s">
        <v>116</v>
      </c>
      <c r="D17" s="24">
        <v>1</v>
      </c>
      <c r="E17" s="30" t="s">
        <v>7</v>
      </c>
      <c r="F17" s="45">
        <v>0</v>
      </c>
      <c r="G17" s="25">
        <f t="shared" si="0"/>
        <v>0</v>
      </c>
      <c r="H17" s="117"/>
      <c r="I17" s="26"/>
      <c r="J17" s="27"/>
      <c r="K17" s="28"/>
      <c r="M17" s="28"/>
    </row>
    <row r="18" spans="1:14" x14ac:dyDescent="0.25">
      <c r="A18" s="10"/>
      <c r="B18" s="10"/>
      <c r="C18" s="10"/>
      <c r="D18" s="10"/>
      <c r="E18" s="10"/>
      <c r="F18" s="36" t="s">
        <v>9</v>
      </c>
      <c r="G18" s="37">
        <f>ROUND(SUM(G5:G17),0)</f>
        <v>0</v>
      </c>
      <c r="H18" s="31"/>
      <c r="I18" s="26"/>
      <c r="J18" s="27"/>
      <c r="K18" s="28"/>
    </row>
    <row r="19" spans="1:14" ht="15.75" thickBot="1" x14ac:dyDescent="0.3">
      <c r="A19" s="10"/>
      <c r="B19" s="10"/>
      <c r="C19" s="10"/>
      <c r="D19" s="10"/>
      <c r="E19" s="10"/>
      <c r="F19" s="38" t="s">
        <v>10</v>
      </c>
      <c r="G19" s="39">
        <v>0</v>
      </c>
      <c r="H19" s="29"/>
      <c r="I19" s="26"/>
      <c r="J19" s="27"/>
      <c r="K19" s="28"/>
    </row>
    <row r="20" spans="1:14" ht="16.5" thickBot="1" x14ac:dyDescent="0.3">
      <c r="A20" s="228" t="s">
        <v>13</v>
      </c>
      <c r="B20" s="229"/>
      <c r="C20" s="230"/>
      <c r="D20" s="64"/>
      <c r="E20" s="65"/>
      <c r="F20" s="65"/>
      <c r="G20" s="66">
        <f>G18</f>
        <v>0</v>
      </c>
      <c r="H20" s="80"/>
      <c r="I20" s="35"/>
      <c r="J20" s="67"/>
      <c r="L20" s="35"/>
      <c r="M20" s="68"/>
      <c r="N20" s="63"/>
    </row>
    <row r="21" spans="1:14" ht="16.5" thickBot="1" x14ac:dyDescent="0.3">
      <c r="A21" s="231" t="s">
        <v>14</v>
      </c>
      <c r="B21" s="232"/>
      <c r="C21" s="233"/>
      <c r="D21" s="69"/>
      <c r="E21" s="70"/>
      <c r="F21" s="70"/>
      <c r="G21" s="71">
        <f>G19</f>
        <v>0</v>
      </c>
      <c r="H21" s="29"/>
    </row>
    <row r="22" spans="1:14" ht="16.5" thickBot="1" x14ac:dyDescent="0.3">
      <c r="A22" s="236" t="s">
        <v>19</v>
      </c>
      <c r="B22" s="237"/>
      <c r="C22" s="238"/>
      <c r="D22" s="110"/>
      <c r="E22" s="111"/>
      <c r="F22" s="111"/>
      <c r="G22" s="112">
        <v>0</v>
      </c>
      <c r="H22" s="29"/>
    </row>
    <row r="23" spans="1:14" ht="24" thickBot="1" x14ac:dyDescent="0.4">
      <c r="A23" s="234" t="s">
        <v>15</v>
      </c>
      <c r="B23" s="235"/>
      <c r="C23" s="235"/>
      <c r="D23" s="72"/>
      <c r="E23" s="73"/>
      <c r="F23" s="73"/>
      <c r="G23" s="74">
        <f>SUM(D20:G22)</f>
        <v>0</v>
      </c>
      <c r="H23" s="29"/>
    </row>
    <row r="24" spans="1:14" ht="15.75" thickTop="1" x14ac:dyDescent="0.25">
      <c r="A24" s="56"/>
      <c r="B24" s="57"/>
      <c r="C24" s="58"/>
      <c r="D24" s="59"/>
      <c r="E24" s="60"/>
      <c r="F24" s="75"/>
      <c r="G24" s="76"/>
    </row>
    <row r="26" spans="1:14" x14ac:dyDescent="0.25">
      <c r="G26" s="61"/>
    </row>
  </sheetData>
  <mergeCells count="4">
    <mergeCell ref="A20:C20"/>
    <mergeCell ref="A21:C21"/>
    <mergeCell ref="A22:C22"/>
    <mergeCell ref="A23:C23"/>
  </mergeCells>
  <pageMargins left="0.70866141732283472" right="0.70866141732283472" top="0.78740157480314965" bottom="0.78740157480314965" header="0.31496062992125984" footer="0.31496062992125984"/>
  <pageSetup paperSize="9" scale="8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4B7DF-F2E8-4650-AE15-63A895C672E9}">
  <sheetPr>
    <pageSetUpPr fitToPage="1"/>
  </sheetPr>
  <dimension ref="A1:S36"/>
  <sheetViews>
    <sheetView view="pageBreakPreview" zoomScale="85" zoomScaleNormal="85" zoomScaleSheetLayoutView="85" workbookViewId="0">
      <selection activeCell="H1" sqref="H1"/>
    </sheetView>
  </sheetViews>
  <sheetFormatPr defaultRowHeight="15" x14ac:dyDescent="0.25"/>
  <cols>
    <col min="1" max="1" width="3.85546875" style="4" customWidth="1"/>
    <col min="2" max="2" width="16.28515625" style="4" customWidth="1"/>
    <col min="3" max="3" width="33.85546875" style="4" customWidth="1"/>
    <col min="4" max="4" width="8" style="4" customWidth="1"/>
    <col min="5" max="5" width="4.140625" style="4" customWidth="1"/>
    <col min="6" max="6" width="14.7109375" style="4" customWidth="1"/>
    <col min="7" max="7" width="19.140625" style="4" bestFit="1" customWidth="1"/>
    <col min="8" max="8" width="12.5703125" style="4" bestFit="1" customWidth="1"/>
    <col min="9" max="9" width="18" style="4" customWidth="1"/>
    <col min="10" max="10" width="12.42578125" style="4" customWidth="1"/>
    <col min="11" max="11" width="16.140625" style="4" bestFit="1" customWidth="1"/>
    <col min="12" max="13" width="14.28515625" style="4" bestFit="1" customWidth="1"/>
    <col min="14" max="14" width="6.7109375" style="4" bestFit="1" customWidth="1"/>
    <col min="15" max="15" width="9.140625" style="4"/>
    <col min="16" max="16" width="10.140625" style="4" bestFit="1" customWidth="1"/>
    <col min="17" max="16384" width="9.140625" style="4"/>
  </cols>
  <sheetData>
    <row r="1" spans="1:19" ht="18.75" x14ac:dyDescent="0.3">
      <c r="A1" s="1"/>
      <c r="B1" s="4" t="s">
        <v>0</v>
      </c>
      <c r="C1" s="3" t="s">
        <v>126</v>
      </c>
    </row>
    <row r="2" spans="1:19" ht="15.75" x14ac:dyDescent="0.25">
      <c r="C2" s="6" t="s">
        <v>127</v>
      </c>
      <c r="D2" s="181"/>
      <c r="E2" s="181"/>
      <c r="F2" s="182"/>
      <c r="G2" s="183"/>
      <c r="K2" s="184"/>
      <c r="P2" s="185"/>
      <c r="Q2" s="185"/>
      <c r="R2" s="185"/>
      <c r="S2" s="185"/>
    </row>
    <row r="3" spans="1:19" ht="15.75" x14ac:dyDescent="0.25">
      <c r="B3" s="186" t="s">
        <v>128</v>
      </c>
      <c r="C3" s="119"/>
      <c r="D3" s="120"/>
      <c r="E3" s="120"/>
      <c r="F3" s="120"/>
      <c r="G3" s="17"/>
      <c r="H3" s="187"/>
      <c r="I3" s="26"/>
      <c r="J3" s="27"/>
      <c r="K3" s="28"/>
    </row>
    <row r="4" spans="1:19" ht="26.25" x14ac:dyDescent="0.25">
      <c r="A4" s="18"/>
      <c r="B4" s="18" t="s">
        <v>1</v>
      </c>
      <c r="C4" s="18" t="s">
        <v>2</v>
      </c>
      <c r="D4" s="19" t="s">
        <v>3</v>
      </c>
      <c r="E4" s="20" t="s">
        <v>4</v>
      </c>
      <c r="F4" s="20" t="s">
        <v>5</v>
      </c>
      <c r="G4" s="20" t="s">
        <v>6</v>
      </c>
      <c r="H4" s="187"/>
      <c r="I4" s="26"/>
      <c r="J4" s="27"/>
      <c r="K4" s="28"/>
    </row>
    <row r="5" spans="1:19" ht="60" x14ac:dyDescent="0.25">
      <c r="A5" s="188"/>
      <c r="B5" s="189"/>
      <c r="C5" s="190" t="s">
        <v>131</v>
      </c>
      <c r="D5" s="191">
        <v>1</v>
      </c>
      <c r="E5" s="192" t="s">
        <v>7</v>
      </c>
      <c r="F5" s="193">
        <v>0</v>
      </c>
      <c r="G5" s="194">
        <f>D5*F5</f>
        <v>0</v>
      </c>
      <c r="H5" s="195"/>
      <c r="I5" s="26"/>
      <c r="J5" s="27"/>
      <c r="K5" s="28"/>
      <c r="M5" s="28"/>
    </row>
    <row r="6" spans="1:19" x14ac:dyDescent="0.25">
      <c r="A6" s="188"/>
      <c r="B6" s="189"/>
      <c r="C6" s="190" t="s">
        <v>132</v>
      </c>
      <c r="D6" s="191">
        <v>2</v>
      </c>
      <c r="E6" s="192" t="s">
        <v>7</v>
      </c>
      <c r="F6" s="193">
        <v>0</v>
      </c>
      <c r="G6" s="194">
        <f>D6*F6</f>
        <v>0</v>
      </c>
      <c r="H6" s="195"/>
      <c r="I6" s="26"/>
      <c r="J6" s="27"/>
      <c r="K6" s="28"/>
      <c r="M6" s="28"/>
    </row>
    <row r="7" spans="1:19" ht="36" x14ac:dyDescent="0.25">
      <c r="A7" s="188"/>
      <c r="B7" s="189"/>
      <c r="C7" s="190" t="s">
        <v>133</v>
      </c>
      <c r="D7" s="191">
        <v>40</v>
      </c>
      <c r="E7" s="192" t="s">
        <v>7</v>
      </c>
      <c r="F7" s="193">
        <v>0</v>
      </c>
      <c r="G7" s="194">
        <f t="shared" ref="G7:G17" si="0">D7*F7</f>
        <v>0</v>
      </c>
      <c r="H7" s="195"/>
      <c r="I7" s="26"/>
      <c r="J7" s="27"/>
      <c r="K7" s="28"/>
      <c r="M7" s="28"/>
    </row>
    <row r="8" spans="1:19" ht="24" x14ac:dyDescent="0.25">
      <c r="A8" s="188"/>
      <c r="B8" s="189"/>
      <c r="C8" s="190" t="s">
        <v>134</v>
      </c>
      <c r="D8" s="191">
        <v>800</v>
      </c>
      <c r="E8" s="192" t="s">
        <v>7</v>
      </c>
      <c r="F8" s="193">
        <v>0</v>
      </c>
      <c r="G8" s="194">
        <f t="shared" si="0"/>
        <v>0</v>
      </c>
      <c r="H8" s="195"/>
      <c r="I8" s="26"/>
      <c r="J8" s="27"/>
      <c r="K8" s="28"/>
      <c r="M8" s="28"/>
    </row>
    <row r="9" spans="1:19" ht="48" x14ac:dyDescent="0.25">
      <c r="A9" s="188"/>
      <c r="B9" s="189"/>
      <c r="C9" s="190" t="s">
        <v>135</v>
      </c>
      <c r="D9" s="191">
        <v>2</v>
      </c>
      <c r="E9" s="192" t="s">
        <v>7</v>
      </c>
      <c r="F9" s="193">
        <v>0</v>
      </c>
      <c r="G9" s="194">
        <f t="shared" si="0"/>
        <v>0</v>
      </c>
      <c r="H9" s="195"/>
      <c r="I9" s="26"/>
      <c r="J9" s="27"/>
      <c r="K9" s="28"/>
      <c r="M9" s="28"/>
    </row>
    <row r="10" spans="1:19" ht="24" x14ac:dyDescent="0.25">
      <c r="A10" s="188"/>
      <c r="B10" s="189"/>
      <c r="C10" s="190" t="s">
        <v>136</v>
      </c>
      <c r="D10" s="191">
        <v>40</v>
      </c>
      <c r="E10" s="192" t="s">
        <v>7</v>
      </c>
      <c r="F10" s="193">
        <v>0</v>
      </c>
      <c r="G10" s="194">
        <f t="shared" si="0"/>
        <v>0</v>
      </c>
      <c r="H10" s="195"/>
      <c r="I10" s="26"/>
      <c r="J10" s="27"/>
      <c r="K10" s="28"/>
      <c r="M10" s="28"/>
    </row>
    <row r="11" spans="1:19" ht="24" x14ac:dyDescent="0.25">
      <c r="A11" s="188"/>
      <c r="B11" s="189"/>
      <c r="C11" s="190" t="s">
        <v>137</v>
      </c>
      <c r="D11" s="191">
        <v>40</v>
      </c>
      <c r="E11" s="192" t="s">
        <v>7</v>
      </c>
      <c r="F11" s="193">
        <v>0</v>
      </c>
      <c r="G11" s="194">
        <f t="shared" si="0"/>
        <v>0</v>
      </c>
      <c r="H11" s="195"/>
      <c r="I11" s="26"/>
      <c r="J11" s="27"/>
      <c r="K11" s="28"/>
      <c r="M11" s="28"/>
    </row>
    <row r="12" spans="1:19" ht="60" x14ac:dyDescent="0.25">
      <c r="A12" s="188"/>
      <c r="B12" s="189"/>
      <c r="C12" s="190" t="s">
        <v>138</v>
      </c>
      <c r="D12" s="191">
        <v>2</v>
      </c>
      <c r="E12" s="192" t="s">
        <v>7</v>
      </c>
      <c r="F12" s="193">
        <v>0</v>
      </c>
      <c r="G12" s="194">
        <f t="shared" si="0"/>
        <v>0</v>
      </c>
      <c r="H12" s="195"/>
      <c r="I12" s="26"/>
      <c r="J12" s="27"/>
      <c r="K12" s="28"/>
      <c r="M12" s="28"/>
    </row>
    <row r="13" spans="1:19" ht="36" x14ac:dyDescent="0.25">
      <c r="A13" s="188"/>
      <c r="B13" s="189"/>
      <c r="C13" s="190" t="s">
        <v>139</v>
      </c>
      <c r="D13" s="191">
        <v>2</v>
      </c>
      <c r="E13" s="192" t="s">
        <v>7</v>
      </c>
      <c r="F13" s="193">
        <v>0</v>
      </c>
      <c r="G13" s="194">
        <f t="shared" si="0"/>
        <v>0</v>
      </c>
      <c r="H13" s="195"/>
      <c r="I13" s="26"/>
      <c r="J13" s="27"/>
      <c r="K13" s="28"/>
      <c r="M13" s="28"/>
    </row>
    <row r="14" spans="1:19" ht="24" x14ac:dyDescent="0.25">
      <c r="A14" s="188"/>
      <c r="B14" s="189"/>
      <c r="C14" s="190" t="s">
        <v>140</v>
      </c>
      <c r="D14" s="191">
        <v>1</v>
      </c>
      <c r="E14" s="192" t="s">
        <v>7</v>
      </c>
      <c r="F14" s="193">
        <v>0</v>
      </c>
      <c r="G14" s="194">
        <f t="shared" si="0"/>
        <v>0</v>
      </c>
      <c r="H14" s="195"/>
      <c r="I14" s="26"/>
      <c r="J14" s="27"/>
      <c r="K14" s="28"/>
      <c r="M14" s="28"/>
    </row>
    <row r="15" spans="1:19" ht="60" x14ac:dyDescent="0.25">
      <c r="A15" s="188"/>
      <c r="B15" s="189"/>
      <c r="C15" s="190" t="s">
        <v>141</v>
      </c>
      <c r="D15" s="191">
        <v>1</v>
      </c>
      <c r="E15" s="192" t="s">
        <v>7</v>
      </c>
      <c r="F15" s="193">
        <v>0</v>
      </c>
      <c r="G15" s="194">
        <f t="shared" si="0"/>
        <v>0</v>
      </c>
      <c r="H15" s="195"/>
      <c r="I15" s="26"/>
      <c r="J15" s="27"/>
      <c r="K15" s="28"/>
      <c r="M15" s="28"/>
    </row>
    <row r="16" spans="1:19" ht="24" x14ac:dyDescent="0.25">
      <c r="A16" s="188"/>
      <c r="B16" s="189"/>
      <c r="C16" s="190" t="s">
        <v>142</v>
      </c>
      <c r="D16" s="191">
        <v>1</v>
      </c>
      <c r="E16" s="192" t="s">
        <v>7</v>
      </c>
      <c r="F16" s="193">
        <v>0</v>
      </c>
      <c r="G16" s="194">
        <f t="shared" si="0"/>
        <v>0</v>
      </c>
      <c r="H16" s="195"/>
      <c r="I16" s="26"/>
      <c r="J16" s="27"/>
      <c r="K16" s="28"/>
      <c r="M16" s="28"/>
    </row>
    <row r="17" spans="1:14" ht="48" x14ac:dyDescent="0.25">
      <c r="A17" s="188"/>
      <c r="B17" s="189"/>
      <c r="C17" s="190" t="s">
        <v>143</v>
      </c>
      <c r="D17" s="191">
        <v>1</v>
      </c>
      <c r="E17" s="192" t="s">
        <v>7</v>
      </c>
      <c r="F17" s="193">
        <v>0</v>
      </c>
      <c r="G17" s="194">
        <f t="shared" si="0"/>
        <v>0</v>
      </c>
      <c r="H17" s="195"/>
      <c r="I17" s="26"/>
      <c r="J17" s="27"/>
      <c r="K17" s="28"/>
      <c r="M17" s="28"/>
    </row>
    <row r="18" spans="1:14" x14ac:dyDescent="0.25">
      <c r="F18" s="196" t="s">
        <v>9</v>
      </c>
      <c r="G18" s="197">
        <f>ROUND(SUM(G5:G17),0)</f>
        <v>0</v>
      </c>
      <c r="H18" s="198"/>
      <c r="I18" s="26"/>
      <c r="J18" s="27"/>
      <c r="K18" s="28"/>
    </row>
    <row r="19" spans="1:14" x14ac:dyDescent="0.25">
      <c r="F19" s="199" t="s">
        <v>10</v>
      </c>
      <c r="G19" s="200">
        <v>0</v>
      </c>
      <c r="I19" s="26"/>
      <c r="J19" s="27"/>
      <c r="K19" s="28"/>
    </row>
    <row r="20" spans="1:14" ht="15.75" x14ac:dyDescent="0.25">
      <c r="B20" s="186" t="s">
        <v>129</v>
      </c>
      <c r="C20" s="119"/>
      <c r="D20" s="120"/>
      <c r="E20" s="120"/>
      <c r="F20" s="120"/>
      <c r="G20" s="17"/>
      <c r="I20" s="26"/>
      <c r="J20" s="27"/>
      <c r="K20" s="28"/>
    </row>
    <row r="21" spans="1:14" ht="26.25" x14ac:dyDescent="0.25">
      <c r="A21" s="18"/>
      <c r="B21" s="18" t="s">
        <v>1</v>
      </c>
      <c r="C21" s="18" t="s">
        <v>2</v>
      </c>
      <c r="D21" s="19" t="s">
        <v>3</v>
      </c>
      <c r="E21" s="20" t="s">
        <v>4</v>
      </c>
      <c r="F21" s="20" t="s">
        <v>5</v>
      </c>
      <c r="G21" s="20" t="s">
        <v>6</v>
      </c>
      <c r="I21" s="26"/>
      <c r="J21" s="27"/>
      <c r="K21" s="28"/>
    </row>
    <row r="22" spans="1:14" ht="24" x14ac:dyDescent="0.25">
      <c r="A22" s="188"/>
      <c r="B22" s="189"/>
      <c r="C22" s="190" t="s">
        <v>144</v>
      </c>
      <c r="D22" s="191">
        <v>1</v>
      </c>
      <c r="E22" s="192" t="s">
        <v>7</v>
      </c>
      <c r="F22" s="193">
        <v>0</v>
      </c>
      <c r="G22" s="194">
        <f>D22*F22</f>
        <v>0</v>
      </c>
      <c r="I22" s="26"/>
      <c r="J22" s="27"/>
      <c r="K22" s="28"/>
    </row>
    <row r="23" spans="1:14" x14ac:dyDescent="0.25">
      <c r="F23" s="196" t="s">
        <v>9</v>
      </c>
      <c r="G23" s="197">
        <f>ROUND(SUM(G22),0)</f>
        <v>0</v>
      </c>
      <c r="I23" s="26"/>
      <c r="J23" s="27"/>
      <c r="K23" s="28"/>
    </row>
    <row r="24" spans="1:14" x14ac:dyDescent="0.25">
      <c r="F24" s="199" t="s">
        <v>10</v>
      </c>
      <c r="G24" s="200">
        <v>0</v>
      </c>
      <c r="I24" s="26"/>
      <c r="J24" s="27"/>
      <c r="K24" s="28"/>
    </row>
    <row r="25" spans="1:14" ht="15.75" x14ac:dyDescent="0.25">
      <c r="B25" s="186" t="s">
        <v>130</v>
      </c>
      <c r="C25" s="119"/>
      <c r="D25" s="120"/>
      <c r="E25" s="120"/>
      <c r="F25" s="120"/>
      <c r="G25" s="17"/>
      <c r="I25" s="26"/>
      <c r="J25" s="27"/>
      <c r="K25" s="28"/>
    </row>
    <row r="26" spans="1:14" ht="26.25" x14ac:dyDescent="0.25">
      <c r="A26" s="18"/>
      <c r="B26" s="18" t="s">
        <v>1</v>
      </c>
      <c r="C26" s="18" t="s">
        <v>2</v>
      </c>
      <c r="D26" s="19" t="s">
        <v>3</v>
      </c>
      <c r="E26" s="20" t="s">
        <v>4</v>
      </c>
      <c r="F26" s="20" t="s">
        <v>5</v>
      </c>
      <c r="G26" s="20" t="s">
        <v>6</v>
      </c>
      <c r="I26" s="26"/>
      <c r="J26" s="27"/>
      <c r="K26" s="28"/>
    </row>
    <row r="27" spans="1:14" ht="24" x14ac:dyDescent="0.25">
      <c r="A27" s="188"/>
      <c r="B27" s="189"/>
      <c r="C27" s="190" t="s">
        <v>145</v>
      </c>
      <c r="D27" s="191">
        <v>1</v>
      </c>
      <c r="E27" s="192" t="s">
        <v>7</v>
      </c>
      <c r="F27" s="193">
        <v>0</v>
      </c>
      <c r="G27" s="194">
        <f>D27*F27</f>
        <v>0</v>
      </c>
      <c r="I27" s="26"/>
      <c r="J27" s="27"/>
      <c r="K27" s="28"/>
    </row>
    <row r="28" spans="1:14" x14ac:dyDescent="0.25">
      <c r="F28" s="196" t="s">
        <v>9</v>
      </c>
      <c r="G28" s="197">
        <f>ROUND(SUM(G27),0)</f>
        <v>0</v>
      </c>
      <c r="I28" s="26"/>
      <c r="J28" s="27"/>
      <c r="K28" s="28"/>
    </row>
    <row r="29" spans="1:14" ht="15.75" thickBot="1" x14ac:dyDescent="0.3">
      <c r="F29" s="199" t="s">
        <v>10</v>
      </c>
      <c r="G29" s="200">
        <v>0</v>
      </c>
      <c r="I29" s="26"/>
      <c r="J29" s="27"/>
      <c r="K29" s="28"/>
    </row>
    <row r="30" spans="1:14" ht="16.5" thickBot="1" x14ac:dyDescent="0.3">
      <c r="A30" s="252" t="s">
        <v>13</v>
      </c>
      <c r="B30" s="253"/>
      <c r="C30" s="254"/>
      <c r="D30" s="64"/>
      <c r="E30" s="201"/>
      <c r="F30" s="201"/>
      <c r="G30" s="202">
        <f>G18+G23+G28</f>
        <v>0</v>
      </c>
      <c r="H30" s="61"/>
      <c r="I30" s="35"/>
      <c r="J30" s="67"/>
      <c r="L30" s="35"/>
      <c r="M30" s="68"/>
      <c r="N30" s="63"/>
    </row>
    <row r="31" spans="1:14" ht="16.5" thickBot="1" x14ac:dyDescent="0.3">
      <c r="A31" s="255" t="s">
        <v>14</v>
      </c>
      <c r="B31" s="256"/>
      <c r="C31" s="257"/>
      <c r="D31" s="69"/>
      <c r="E31" s="203"/>
      <c r="F31" s="203"/>
      <c r="G31" s="204">
        <f>G19+G24+G29</f>
        <v>0</v>
      </c>
    </row>
    <row r="32" spans="1:14" ht="16.5" thickBot="1" x14ac:dyDescent="0.3">
      <c r="A32" s="258" t="s">
        <v>19</v>
      </c>
      <c r="B32" s="259"/>
      <c r="C32" s="260"/>
      <c r="D32" s="110"/>
      <c r="E32" s="205"/>
      <c r="F32" s="205"/>
      <c r="G32" s="206">
        <v>0</v>
      </c>
    </row>
    <row r="33" spans="1:7" ht="24" thickBot="1" x14ac:dyDescent="0.4">
      <c r="A33" s="261" t="s">
        <v>15</v>
      </c>
      <c r="B33" s="262"/>
      <c r="C33" s="262"/>
      <c r="D33" s="72"/>
      <c r="E33" s="207"/>
      <c r="F33" s="207"/>
      <c r="G33" s="208">
        <f>SUM(D30:G32)</f>
        <v>0</v>
      </c>
    </row>
    <row r="34" spans="1:7" ht="15.75" thickTop="1" x14ac:dyDescent="0.25">
      <c r="A34" s="209"/>
      <c r="B34" s="210"/>
      <c r="C34" s="211"/>
      <c r="D34" s="212"/>
      <c r="E34" s="213"/>
      <c r="F34" s="214"/>
      <c r="G34" s="215"/>
    </row>
    <row r="36" spans="1:7" x14ac:dyDescent="0.25">
      <c r="G36" s="61"/>
    </row>
  </sheetData>
  <mergeCells count="4">
    <mergeCell ref="A30:C30"/>
    <mergeCell ref="A31:C31"/>
    <mergeCell ref="A32:C32"/>
    <mergeCell ref="A33:C33"/>
  </mergeCells>
  <pageMargins left="0.70866141732283472" right="0.70866141732283472" top="0.78740157480314965" bottom="0.78740157480314965" header="0.31496062992125984" footer="0.31496062992125984"/>
  <pageSetup paperSize="9" scale="87" fitToHeight="0" orientation="portrait" r:id="rId1"/>
  <rowBreaks count="1" manualBreakCount="1">
    <brk id="1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krycí list</vt:lpstr>
      <vt:lpstr>SO-02 ČEKÁRNA</vt:lpstr>
      <vt:lpstr>SO-02 CHLAZENÍ</vt:lpstr>
      <vt:lpstr>SO-02 ČMS</vt:lpstr>
      <vt:lpstr>SO-02 DOJENÍ</vt:lpstr>
      <vt:lpstr>'krycí list'!Oblast_tisku</vt:lpstr>
      <vt:lpstr>'SO-02 ČEKÁRNA'!Oblast_tisku</vt:lpstr>
      <vt:lpstr>'SO-02 ČMS'!Oblast_tisku</vt:lpstr>
      <vt:lpstr>'SO-02 DOJENÍ'!Oblast_tisku</vt:lpstr>
      <vt:lpstr>'SO-02 CHLAZENÍ'!Oblast_tisku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2026-01-14T11:40:07Z</cp:lastPrinted>
  <dcterms:created xsi:type="dcterms:W3CDTF">2024-07-29T05:59:43Z</dcterms:created>
  <dcterms:modified xsi:type="dcterms:W3CDTF">2026-01-15T12:12:36Z</dcterms:modified>
</cp:coreProperties>
</file>